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96bc82b4f57309/Desktop/WORK/VoA Accounts/Finance Working Group/FWG Oct 2023 all paperwork/"/>
    </mc:Choice>
  </mc:AlternateContent>
  <xr:revisionPtr revIDLastSave="158" documentId="8_{05B476FE-51D0-41D8-B1B8-894F62C84FF6}" xr6:coauthVersionLast="47" xr6:coauthVersionMax="47" xr10:uidLastSave="{8BA922E2-C1EB-41AA-B93A-4463B68ACFCE}"/>
  <bookViews>
    <workbookView xWindow="-120" yWindow="-120" windowWidth="29040" windowHeight="15720" xr2:uid="{00000000-000D-0000-FFFF-FFFF00000000}"/>
  </bookViews>
  <sheets>
    <sheet name="Funds - ward &amp; admin" sheetId="6" r:id="rId1"/>
  </sheets>
  <definedNames>
    <definedName name="_xlnm.Print_Area" localSheetId="0">'Funds - ward &amp; admin'!$A$1:$N$89</definedName>
    <definedName name="_xlnm.Print_Area">'Funds - ward &amp; admin'!$A$1:$F$52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3" i="6" l="1"/>
  <c r="K52" i="6"/>
  <c r="K36" i="6"/>
  <c r="K24" i="6"/>
  <c r="K16" i="6"/>
  <c r="M45" i="6"/>
  <c r="M34" i="6"/>
  <c r="M33" i="6"/>
  <c r="M24" i="6"/>
  <c r="N63" i="6"/>
  <c r="N52" i="6"/>
  <c r="N36" i="6"/>
  <c r="N24" i="6"/>
  <c r="N16" i="6"/>
  <c r="N9" i="6"/>
  <c r="H88" i="6"/>
  <c r="G88" i="6"/>
  <c r="E88" i="6"/>
  <c r="I87" i="6"/>
  <c r="F86" i="6"/>
  <c r="F88" i="6" s="1"/>
  <c r="H85" i="6"/>
  <c r="G85" i="6"/>
  <c r="E85" i="6"/>
  <c r="I84" i="6"/>
  <c r="F83" i="6"/>
  <c r="F85" i="6" s="1"/>
  <c r="I82" i="6"/>
  <c r="D75" i="6"/>
  <c r="C75" i="6"/>
  <c r="F71" i="6" s="1"/>
  <c r="G63" i="6"/>
  <c r="G52" i="6"/>
  <c r="G36" i="6"/>
  <c r="G24" i="6"/>
  <c r="G16" i="6"/>
  <c r="G9" i="6"/>
  <c r="E63" i="6"/>
  <c r="E52" i="6"/>
  <c r="E36" i="6"/>
  <c r="E24" i="6"/>
  <c r="E16" i="6"/>
  <c r="E9" i="6"/>
  <c r="F52" i="6"/>
  <c r="J52" i="6"/>
  <c r="I52" i="6"/>
  <c r="I36" i="6"/>
  <c r="I24" i="6"/>
  <c r="I16" i="6"/>
  <c r="I9" i="6"/>
  <c r="I63" i="6"/>
  <c r="F72" i="6" l="1"/>
  <c r="E89" i="6"/>
  <c r="N65" i="6"/>
  <c r="K65" i="6"/>
  <c r="F73" i="6"/>
  <c r="F74" i="6"/>
  <c r="H89" i="6"/>
  <c r="G89" i="6"/>
  <c r="I65" i="6"/>
  <c r="M16" i="6"/>
  <c r="F70" i="6"/>
  <c r="E65" i="6"/>
  <c r="M52" i="6"/>
  <c r="M63" i="6"/>
  <c r="M36" i="6"/>
  <c r="M9" i="6"/>
  <c r="F89" i="6"/>
  <c r="I86" i="6"/>
  <c r="I88" i="6" s="1"/>
  <c r="I83" i="6"/>
  <c r="I85" i="6" s="1"/>
  <c r="I89" i="6" s="1"/>
  <c r="G65" i="6"/>
  <c r="F63" i="6"/>
  <c r="F36" i="6"/>
  <c r="F24" i="6"/>
  <c r="F16" i="6"/>
  <c r="F9" i="6"/>
  <c r="J63" i="6"/>
  <c r="J36" i="6"/>
  <c r="J24" i="6"/>
  <c r="J16" i="6"/>
  <c r="J9" i="6"/>
  <c r="F75" i="6" l="1"/>
  <c r="E75" i="6"/>
  <c r="M65" i="6"/>
  <c r="F65" i="6"/>
  <c r="J65" i="6"/>
</calcChain>
</file>

<file path=xl/sharedStrings.xml><?xml version="1.0" encoding="utf-8"?>
<sst xmlns="http://schemas.openxmlformats.org/spreadsheetml/2006/main" count="101" uniqueCount="75">
  <si>
    <t>Precept</t>
  </si>
  <si>
    <t>DAPTC subscription &amp; training</t>
  </si>
  <si>
    <t>Insurance</t>
  </si>
  <si>
    <t>Village hall hire</t>
  </si>
  <si>
    <t>Grants</t>
  </si>
  <si>
    <t>General admin</t>
  </si>
  <si>
    <t>Hinton</t>
  </si>
  <si>
    <t>Gussage All Saints</t>
  </si>
  <si>
    <t>Noticeboards</t>
  </si>
  <si>
    <t>Noticeboard</t>
  </si>
  <si>
    <t>Crichel</t>
  </si>
  <si>
    <t>Gussage St Michael</t>
  </si>
  <si>
    <t>Salt &amp; Grit</t>
  </si>
  <si>
    <t>Seat</t>
  </si>
  <si>
    <t>WARD EXPENSES, ADMINISTRATION EXPENSES</t>
  </si>
  <si>
    <t>Total</t>
  </si>
  <si>
    <t>Verges &amp; Planters project</t>
  </si>
  <si>
    <t>Fingerposts project</t>
  </si>
  <si>
    <t>Parish Clock Maintenance</t>
  </si>
  <si>
    <t>Bus Shelter project</t>
  </si>
  <si>
    <t>Grass Cutting</t>
  </si>
  <si>
    <t>Fountain Water Rates</t>
  </si>
  <si>
    <t>Fountain Electricity</t>
  </si>
  <si>
    <t>Fountain Maintenance</t>
  </si>
  <si>
    <t>Fountain project</t>
  </si>
  <si>
    <t>Bus Shelter Maintenance</t>
  </si>
  <si>
    <t xml:space="preserve">Witchampton </t>
  </si>
  <si>
    <t>Less Burial Ground Maintenance/Project</t>
  </si>
  <si>
    <t>Less Burial Ground Routine Maintenance</t>
  </si>
  <si>
    <t xml:space="preserve">Club Bus Shelter </t>
  </si>
  <si>
    <t xml:space="preserve">Manswood Play Area  </t>
  </si>
  <si>
    <t xml:space="preserve">R &amp; BT Seat Grass </t>
  </si>
  <si>
    <t>R &amp; BT Seat</t>
  </si>
  <si>
    <t>Bus Shelters Maintenance/project</t>
  </si>
  <si>
    <t>Manswood Seat Maintenance</t>
  </si>
  <si>
    <t>Manswood seat grass</t>
  </si>
  <si>
    <t>Millennium Avenue project</t>
  </si>
  <si>
    <t>Overheads to be split over all Wards</t>
  </si>
  <si>
    <t>Clerk's salary/PAYE</t>
  </si>
  <si>
    <t>Totals</t>
  </si>
  <si>
    <t>Election fees</t>
  </si>
  <si>
    <t>Vat reclaimable</t>
  </si>
  <si>
    <t>for 23/24</t>
  </si>
  <si>
    <t>Kiosk</t>
  </si>
  <si>
    <t>Millennium Avenue Maintenance</t>
  </si>
  <si>
    <t>Fingerposts and signs project</t>
  </si>
  <si>
    <t>2022/23</t>
  </si>
  <si>
    <t>Parish</t>
  </si>
  <si>
    <t>Hinton Martell &amp; Parva</t>
  </si>
  <si>
    <t>Witchampton</t>
  </si>
  <si>
    <t>based on tax base</t>
  </si>
  <si>
    <t>supplied by Dorset Council</t>
  </si>
  <si>
    <t>Reserves</t>
  </si>
  <si>
    <t>b/f</t>
  </si>
  <si>
    <t>Actual</t>
  </si>
  <si>
    <t>Burial Ground</t>
  </si>
  <si>
    <t>c/f</t>
  </si>
  <si>
    <t xml:space="preserve">Qtr 1 </t>
  </si>
  <si>
    <t xml:space="preserve">Qtr 2 </t>
  </si>
  <si>
    <t>Qtr 3</t>
  </si>
  <si>
    <t>Qtr 4</t>
  </si>
  <si>
    <t>Burial Fees income precept</t>
  </si>
  <si>
    <r>
      <t xml:space="preserve">Net  income  (net expenses in </t>
    </r>
    <r>
      <rPr>
        <sz val="10"/>
        <color rgb="FFFF0000"/>
        <rFont val="Arial"/>
        <family val="2"/>
      </rPr>
      <t>red</t>
    </r>
    <r>
      <rPr>
        <sz val="10"/>
        <rFont val="Arial"/>
        <family val="2"/>
      </rPr>
      <t>)</t>
    </r>
  </si>
  <si>
    <t>(see below for breakdown)</t>
  </si>
  <si>
    <t>Precept and Ward Expenses Allocated Pro-rata 2024/2025</t>
  </si>
  <si>
    <t>Tax Base Estimate  2024/25</t>
  </si>
  <si>
    <t>Ward      Expenses  '24/25</t>
  </si>
  <si>
    <t>General    Expenses  2024/25</t>
  </si>
  <si>
    <t>Precept Req'd 2024/25</t>
  </si>
  <si>
    <t>notified 8/12/23</t>
  </si>
  <si>
    <t>Burial Fees income burials &amp; memorials Main</t>
  </si>
  <si>
    <t>Burial Fees income burials &amp; memorials supp</t>
  </si>
  <si>
    <t>for 24/25</t>
  </si>
  <si>
    <t>spend</t>
  </si>
  <si>
    <t>AND PRECEPT '2023/2024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</si>
</sst>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0_ ;[Red]\-0\ "/>
    <numFmt numFmtId="165" formatCode="&quot;£&quot;#,##0"/>
    <numFmt numFmtId="167" formatCode="_-&quot;£&quot;* #,##0_-;\-&quot;£&quot;* #,##0_-;_-&quot;£&quot;* &quot;-&quot;??_-;_-@_-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70">
    <xf numFmtId="0" fontId="0" fillId="0" borderId="0" xfId="0"/>
    <xf numFmtId="3" fontId="0" fillId="0" borderId="0" xfId="0" applyNumberFormat="1"/>
    <xf numFmtId="0" fontId="2" fillId="0" borderId="8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5" xfId="0" quotePrefix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3" fillId="0" borderId="3" xfId="0" applyFont="1" applyBorder="1" applyProtection="1">
      <protection locked="0"/>
    </xf>
    <xf numFmtId="3" fontId="0" fillId="0" borderId="0" xfId="0" applyNumberFormat="1" applyAlignment="1">
      <alignment horizontal="right"/>
    </xf>
    <xf numFmtId="0" fontId="6" fillId="0" borderId="0" xfId="0" applyFont="1"/>
    <xf numFmtId="0" fontId="1" fillId="0" borderId="3" xfId="0" applyFont="1" applyBorder="1" applyProtection="1">
      <protection locked="0"/>
    </xf>
    <xf numFmtId="3" fontId="2" fillId="0" borderId="13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15" xfId="0" applyBorder="1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3" fontId="2" fillId="0" borderId="17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3" fontId="2" fillId="0" borderId="6" xfId="0" applyNumberFormat="1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3" xfId="0" quotePrefix="1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2" fillId="0" borderId="19" xfId="0" applyFont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2" fillId="2" borderId="14" xfId="0" applyNumberFormat="1" applyFont="1" applyFill="1" applyBorder="1" applyProtection="1">
      <protection locked="0"/>
    </xf>
    <xf numFmtId="164" fontId="2" fillId="2" borderId="12" xfId="0" applyNumberFormat="1" applyFont="1" applyFill="1" applyBorder="1" applyAlignment="1" applyProtection="1">
      <alignment horizontal="right"/>
      <protection locked="0"/>
    </xf>
    <xf numFmtId="164" fontId="1" fillId="2" borderId="12" xfId="0" applyNumberFormat="1" applyFont="1" applyFill="1" applyBorder="1"/>
    <xf numFmtId="164" fontId="1" fillId="2" borderId="12" xfId="0" applyNumberFormat="1" applyFont="1" applyFill="1" applyBorder="1" applyAlignment="1" applyProtection="1">
      <alignment horizontal="right"/>
      <protection locked="0"/>
    </xf>
    <xf numFmtId="164" fontId="2" fillId="2" borderId="1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Protection="1">
      <protection locked="0"/>
    </xf>
    <xf numFmtId="0" fontId="7" fillId="0" borderId="0" xfId="0" applyFont="1" applyAlignment="1">
      <alignment horizontal="left"/>
    </xf>
    <xf numFmtId="0" fontId="2" fillId="3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wrapText="1"/>
      <protection locked="0"/>
    </xf>
    <xf numFmtId="3" fontId="2" fillId="0" borderId="20" xfId="0" applyNumberFormat="1" applyFont="1" applyBorder="1" applyAlignment="1" applyProtection="1">
      <alignment horizontal="left" wrapText="1"/>
      <protection locked="0"/>
    </xf>
    <xf numFmtId="3" fontId="2" fillId="0" borderId="20" xfId="0" applyNumberFormat="1" applyFont="1" applyBorder="1" applyAlignment="1" applyProtection="1">
      <alignment wrapText="1"/>
      <protection locked="0"/>
    </xf>
    <xf numFmtId="0" fontId="1" fillId="3" borderId="20" xfId="0" applyFont="1" applyFill="1" applyBorder="1" applyProtection="1">
      <protection locked="0"/>
    </xf>
    <xf numFmtId="2" fontId="2" fillId="0" borderId="20" xfId="0" applyNumberFormat="1" applyFont="1" applyBorder="1" applyProtection="1">
      <protection locked="0"/>
    </xf>
    <xf numFmtId="0" fontId="1" fillId="4" borderId="20" xfId="0" applyFont="1" applyFill="1" applyBorder="1" applyProtection="1">
      <protection locked="0"/>
    </xf>
    <xf numFmtId="3" fontId="1" fillId="0" borderId="20" xfId="0" applyNumberFormat="1" applyFont="1" applyBorder="1" applyProtection="1">
      <protection locked="0"/>
    </xf>
    <xf numFmtId="3" fontId="2" fillId="3" borderId="20" xfId="0" applyNumberFormat="1" applyFont="1" applyFill="1" applyBorder="1" applyProtection="1"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2" fontId="2" fillId="3" borderId="20" xfId="0" applyNumberFormat="1" applyFont="1" applyFill="1" applyBorder="1" applyProtection="1">
      <protection locked="0"/>
    </xf>
    <xf numFmtId="0" fontId="1" fillId="0" borderId="20" xfId="0" applyFont="1" applyBorder="1" applyProtection="1">
      <protection locked="0"/>
    </xf>
    <xf numFmtId="3" fontId="1" fillId="4" borderId="20" xfId="0" applyNumberFormat="1" applyFont="1" applyFill="1" applyBorder="1" applyProtection="1">
      <protection locked="0"/>
    </xf>
    <xf numFmtId="1" fontId="1" fillId="4" borderId="20" xfId="0" applyNumberFormat="1" applyFont="1" applyFill="1" applyBorder="1" applyProtection="1">
      <protection locked="0"/>
    </xf>
    <xf numFmtId="0" fontId="1" fillId="0" borderId="0" xfId="0" applyFont="1"/>
    <xf numFmtId="3" fontId="4" fillId="0" borderId="0" xfId="0" applyNumberFormat="1" applyFont="1"/>
    <xf numFmtId="0" fontId="2" fillId="0" borderId="2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164" fontId="1" fillId="0" borderId="12" xfId="0" applyNumberFormat="1" applyFont="1" applyBorder="1" applyProtection="1">
      <protection locked="0"/>
    </xf>
    <xf numFmtId="164" fontId="2" fillId="0" borderId="14" xfId="0" applyNumberFormat="1" applyFont="1" applyBorder="1" applyProtection="1"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1" fillId="0" borderId="12" xfId="0" applyNumberFormat="1" applyFont="1" applyBorder="1"/>
    <xf numFmtId="164" fontId="1" fillId="0" borderId="12" xfId="0" applyNumberFormat="1" applyFont="1" applyBorder="1" applyAlignment="1" applyProtection="1">
      <alignment horizontal="right"/>
      <protection locked="0"/>
    </xf>
    <xf numFmtId="164" fontId="2" fillId="0" borderId="11" xfId="0" applyNumberFormat="1" applyFont="1" applyBorder="1" applyAlignment="1" applyProtection="1">
      <alignment horizontal="right"/>
      <protection locked="0"/>
    </xf>
    <xf numFmtId="165" fontId="2" fillId="2" borderId="14" xfId="0" applyNumberFormat="1" applyFont="1" applyFill="1" applyBorder="1" applyProtection="1">
      <protection locked="0"/>
    </xf>
    <xf numFmtId="165" fontId="2" fillId="2" borderId="1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0" borderId="4" xfId="0" applyNumberFormat="1" applyFont="1" applyBorder="1" applyProtection="1">
      <protection locked="0"/>
    </xf>
    <xf numFmtId="165" fontId="2" fillId="2" borderId="11" xfId="0" applyNumberFormat="1" applyFont="1" applyFill="1" applyBorder="1" applyProtection="1">
      <protection locked="0"/>
    </xf>
    <xf numFmtId="165" fontId="2" fillId="0" borderId="7" xfId="0" applyNumberFormat="1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3" fontId="0" fillId="0" borderId="1" xfId="0" applyNumberFormat="1" applyBorder="1" applyAlignment="1">
      <alignment horizontal="right"/>
    </xf>
    <xf numFmtId="164" fontId="1" fillId="5" borderId="12" xfId="0" applyNumberFormat="1" applyFont="1" applyFill="1" applyBorder="1"/>
    <xf numFmtId="164" fontId="1" fillId="6" borderId="12" xfId="0" applyNumberFormat="1" applyFont="1" applyFill="1" applyBorder="1"/>
    <xf numFmtId="164" fontId="1" fillId="7" borderId="12" xfId="0" applyNumberFormat="1" applyFont="1" applyFill="1" applyBorder="1" applyProtection="1">
      <protection locked="0"/>
    </xf>
    <xf numFmtId="164" fontId="1" fillId="8" borderId="12" xfId="0" applyNumberFormat="1" applyFont="1" applyFill="1" applyBorder="1" applyProtection="1">
      <protection locked="0"/>
    </xf>
    <xf numFmtId="164" fontId="1" fillId="9" borderId="12" xfId="0" applyNumberFormat="1" applyFont="1" applyFill="1" applyBorder="1" applyProtection="1">
      <protection locked="0"/>
    </xf>
    <xf numFmtId="164" fontId="1" fillId="5" borderId="18" xfId="0" applyNumberFormat="1" applyFont="1" applyFill="1" applyBorder="1"/>
    <xf numFmtId="164" fontId="1" fillId="6" borderId="18" xfId="0" applyNumberFormat="1" applyFont="1" applyFill="1" applyBorder="1"/>
    <xf numFmtId="164" fontId="1" fillId="7" borderId="18" xfId="0" applyNumberFormat="1" applyFont="1" applyFill="1" applyBorder="1" applyProtection="1">
      <protection locked="0"/>
    </xf>
    <xf numFmtId="164" fontId="1" fillId="8" borderId="18" xfId="0" applyNumberFormat="1" applyFont="1" applyFill="1" applyBorder="1" applyProtection="1">
      <protection locked="0"/>
    </xf>
    <xf numFmtId="164" fontId="2" fillId="5" borderId="22" xfId="0" applyNumberFormat="1" applyFont="1" applyFill="1" applyBorder="1"/>
    <xf numFmtId="164" fontId="2" fillId="6" borderId="22" xfId="0" applyNumberFormat="1" applyFont="1" applyFill="1" applyBorder="1"/>
    <xf numFmtId="164" fontId="2" fillId="7" borderId="22" xfId="0" applyNumberFormat="1" applyFont="1" applyFill="1" applyBorder="1" applyProtection="1">
      <protection locked="0"/>
    </xf>
    <xf numFmtId="164" fontId="2" fillId="8" borderId="22" xfId="0" applyNumberFormat="1" applyFont="1" applyFill="1" applyBorder="1" applyProtection="1">
      <protection locked="0"/>
    </xf>
    <xf numFmtId="164" fontId="2" fillId="9" borderId="22" xfId="0" applyNumberFormat="1" applyFont="1" applyFill="1" applyBorder="1" applyProtection="1">
      <protection locked="0"/>
    </xf>
    <xf numFmtId="0" fontId="0" fillId="0" borderId="3" xfId="0" applyBorder="1"/>
    <xf numFmtId="0" fontId="3" fillId="0" borderId="5" xfId="0" applyFont="1" applyBorder="1" applyProtection="1">
      <protection locked="0"/>
    </xf>
    <xf numFmtId="0" fontId="0" fillId="0" borderId="6" xfId="0" applyBorder="1"/>
    <xf numFmtId="3" fontId="0" fillId="0" borderId="6" xfId="0" applyNumberFormat="1" applyBorder="1" applyAlignment="1">
      <alignment horizontal="right"/>
    </xf>
    <xf numFmtId="164" fontId="2" fillId="5" borderId="10" xfId="0" applyNumberFormat="1" applyFont="1" applyFill="1" applyBorder="1"/>
    <xf numFmtId="164" fontId="2" fillId="6" borderId="10" xfId="0" applyNumberFormat="1" applyFont="1" applyFill="1" applyBorder="1"/>
    <xf numFmtId="164" fontId="2" fillId="7" borderId="10" xfId="0" applyNumberFormat="1" applyFont="1" applyFill="1" applyBorder="1" applyProtection="1">
      <protection locked="0"/>
    </xf>
    <xf numFmtId="164" fontId="2" fillId="8" borderId="10" xfId="0" applyNumberFormat="1" applyFont="1" applyFill="1" applyBorder="1" applyProtection="1">
      <protection locked="0"/>
    </xf>
    <xf numFmtId="164" fontId="2" fillId="9" borderId="10" xfId="0" applyNumberFormat="1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" fillId="6" borderId="12" xfId="0" applyFont="1" applyFill="1" applyBorder="1" applyAlignment="1" applyProtection="1">
      <alignment horizontal="center"/>
      <protection locked="0"/>
    </xf>
    <xf numFmtId="0" fontId="5" fillId="6" borderId="12" xfId="0" applyFont="1" applyFill="1" applyBorder="1" applyAlignment="1">
      <alignment horizontal="center"/>
    </xf>
    <xf numFmtId="164" fontId="1" fillId="6" borderId="12" xfId="0" applyNumberFormat="1" applyFont="1" applyFill="1" applyBorder="1" applyProtection="1">
      <protection locked="0"/>
    </xf>
    <xf numFmtId="164" fontId="2" fillId="6" borderId="14" xfId="0" applyNumberFormat="1" applyFont="1" applyFill="1" applyBorder="1" applyProtection="1">
      <protection locked="0"/>
    </xf>
    <xf numFmtId="164" fontId="2" fillId="6" borderId="14" xfId="0" applyNumberFormat="1" applyFont="1" applyFill="1" applyBorder="1"/>
    <xf numFmtId="164" fontId="2" fillId="6" borderId="12" xfId="0" applyNumberFormat="1" applyFont="1" applyFill="1" applyBorder="1" applyAlignment="1" applyProtection="1">
      <alignment horizontal="right"/>
      <protection locked="0"/>
    </xf>
    <xf numFmtId="164" fontId="1" fillId="6" borderId="12" xfId="0" applyNumberFormat="1" applyFont="1" applyFill="1" applyBorder="1" applyAlignment="1" applyProtection="1">
      <alignment horizontal="right"/>
      <protection locked="0"/>
    </xf>
    <xf numFmtId="164" fontId="2" fillId="6" borderId="14" xfId="0" applyNumberFormat="1" applyFont="1" applyFill="1" applyBorder="1" applyAlignment="1" applyProtection="1">
      <alignment horizontal="right"/>
      <protection locked="0"/>
    </xf>
    <xf numFmtId="165" fontId="2" fillId="6" borderId="16" xfId="0" applyNumberFormat="1" applyFont="1" applyFill="1" applyBorder="1" applyProtection="1">
      <protection locked="0"/>
    </xf>
    <xf numFmtId="165" fontId="1" fillId="6" borderId="4" xfId="0" applyNumberFormat="1" applyFont="1" applyFill="1" applyBorder="1" applyProtection="1">
      <protection locked="0"/>
    </xf>
    <xf numFmtId="165" fontId="2" fillId="6" borderId="7" xfId="0" applyNumberFormat="1" applyFont="1" applyFill="1" applyBorder="1" applyProtection="1">
      <protection locked="0"/>
    </xf>
    <xf numFmtId="0" fontId="2" fillId="0" borderId="20" xfId="0" applyFont="1" applyBorder="1" applyProtection="1">
      <protection locked="0"/>
    </xf>
    <xf numFmtId="3" fontId="2" fillId="3" borderId="21" xfId="0" applyNumberFormat="1" applyFont="1" applyFill="1" applyBorder="1" applyAlignment="1" applyProtection="1">
      <alignment wrapText="1"/>
      <protection locked="0"/>
    </xf>
    <xf numFmtId="3" fontId="1" fillId="10" borderId="12" xfId="0" applyNumberFormat="1" applyFont="1" applyFill="1" applyBorder="1" applyProtection="1">
      <protection locked="0"/>
    </xf>
    <xf numFmtId="3" fontId="1" fillId="10" borderId="10" xfId="0" applyNumberFormat="1" applyFont="1" applyFill="1" applyBorder="1" applyProtection="1">
      <protection locked="0"/>
    </xf>
    <xf numFmtId="3" fontId="1" fillId="10" borderId="9" xfId="0" applyNumberFormat="1" applyFont="1" applyFill="1" applyBorder="1" applyProtection="1">
      <protection locked="0"/>
    </xf>
    <xf numFmtId="3" fontId="1" fillId="10" borderId="14" xfId="0" applyNumberFormat="1" applyFont="1" applyFill="1" applyBorder="1" applyProtection="1">
      <protection locked="0"/>
    </xf>
    <xf numFmtId="3" fontId="1" fillId="0" borderId="12" xfId="0" applyNumberFormat="1" applyFont="1" applyBorder="1" applyProtection="1">
      <protection locked="0"/>
    </xf>
    <xf numFmtId="3" fontId="1" fillId="10" borderId="11" xfId="0" applyNumberFormat="1" applyFont="1" applyFill="1" applyBorder="1" applyProtection="1">
      <protection locked="0"/>
    </xf>
    <xf numFmtId="3" fontId="2" fillId="10" borderId="11" xfId="0" applyNumberFormat="1" applyFont="1" applyFill="1" applyBorder="1" applyProtection="1">
      <protection locked="0"/>
    </xf>
    <xf numFmtId="3" fontId="2" fillId="0" borderId="10" xfId="0" applyNumberFormat="1" applyFont="1" applyBorder="1" applyProtection="1">
      <protection locked="0"/>
    </xf>
    <xf numFmtId="3" fontId="1" fillId="0" borderId="9" xfId="0" applyNumberFormat="1" applyFon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3" fontId="2" fillId="0" borderId="11" xfId="0" applyNumberFormat="1" applyFont="1" applyBorder="1" applyProtection="1">
      <protection locked="0"/>
    </xf>
    <xf numFmtId="0" fontId="2" fillId="6" borderId="9" xfId="0" applyFont="1" applyFill="1" applyBorder="1" applyAlignment="1">
      <alignment horizontal="center"/>
    </xf>
    <xf numFmtId="0" fontId="0" fillId="6" borderId="0" xfId="0" applyFill="1"/>
    <xf numFmtId="3" fontId="1" fillId="6" borderId="12" xfId="0" applyNumberFormat="1" applyFont="1" applyFill="1" applyBorder="1" applyProtection="1">
      <protection locked="0"/>
    </xf>
    <xf numFmtId="3" fontId="2" fillId="6" borderId="10" xfId="0" applyNumberFormat="1" applyFont="1" applyFill="1" applyBorder="1" applyProtection="1">
      <protection locked="0"/>
    </xf>
    <xf numFmtId="3" fontId="1" fillId="6" borderId="9" xfId="0" applyNumberFormat="1" applyFont="1" applyFill="1" applyBorder="1" applyProtection="1">
      <protection locked="0"/>
    </xf>
    <xf numFmtId="3" fontId="2" fillId="6" borderId="14" xfId="0" applyNumberFormat="1" applyFont="1" applyFill="1" applyBorder="1" applyProtection="1">
      <protection locked="0"/>
    </xf>
    <xf numFmtId="3" fontId="2" fillId="6" borderId="11" xfId="0" applyNumberFormat="1" applyFont="1" applyFill="1" applyBorder="1" applyProtection="1">
      <protection locked="0"/>
    </xf>
    <xf numFmtId="0" fontId="2" fillId="10" borderId="12" xfId="0" applyFont="1" applyFill="1" applyBorder="1"/>
    <xf numFmtId="3" fontId="2" fillId="2" borderId="9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3" fontId="0" fillId="2" borderId="12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3" fontId="2" fillId="2" borderId="17" xfId="0" applyNumberFormat="1" applyFont="1" applyFill="1" applyBorder="1" applyAlignment="1" applyProtection="1">
      <alignment horizontal="right"/>
      <protection locked="0"/>
    </xf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>
      <alignment horizontal="right"/>
    </xf>
    <xf numFmtId="3" fontId="1" fillId="2" borderId="12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right"/>
      <protection locked="0"/>
    </xf>
    <xf numFmtId="165" fontId="2" fillId="2" borderId="17" xfId="0" applyNumberFormat="1" applyFont="1" applyFill="1" applyBorder="1" applyAlignment="1" applyProtection="1">
      <alignment horizontal="right"/>
      <protection locked="0"/>
    </xf>
    <xf numFmtId="165" fontId="1" fillId="2" borderId="0" xfId="0" applyNumberFormat="1" applyFont="1" applyFill="1" applyAlignment="1" applyProtection="1">
      <alignment horizontal="right"/>
      <protection locked="0"/>
    </xf>
    <xf numFmtId="0" fontId="2" fillId="10" borderId="9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3" fontId="1" fillId="10" borderId="12" xfId="0" applyNumberFormat="1" applyFont="1" applyFill="1" applyBorder="1"/>
    <xf numFmtId="3" fontId="2" fillId="10" borderId="10" xfId="0" applyNumberFormat="1" applyFont="1" applyFill="1" applyBorder="1"/>
    <xf numFmtId="3" fontId="2" fillId="10" borderId="14" xfId="0" applyNumberFormat="1" applyFont="1" applyFill="1" applyBorder="1"/>
    <xf numFmtId="167" fontId="2" fillId="10" borderId="16" xfId="1" applyNumberFormat="1" applyFont="1" applyFill="1" applyBorder="1" applyProtection="1">
      <protection locked="0"/>
    </xf>
    <xf numFmtId="44" fontId="1" fillId="10" borderId="4" xfId="1" applyFont="1" applyFill="1" applyBorder="1" applyProtection="1">
      <protection locked="0"/>
    </xf>
    <xf numFmtId="167" fontId="2" fillId="10" borderId="7" xfId="1" applyNumberFormat="1" applyFont="1" applyFill="1" applyBorder="1" applyProtection="1">
      <protection locked="0"/>
    </xf>
    <xf numFmtId="0" fontId="2" fillId="6" borderId="11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3" fontId="2" fillId="2" borderId="11" xfId="0" applyNumberFormat="1" applyFont="1" applyFill="1" applyBorder="1" applyAlignment="1" applyProtection="1">
      <alignment horizontal="center"/>
      <protection locked="0"/>
    </xf>
    <xf numFmtId="0" fontId="2" fillId="6" borderId="7" xfId="0" applyFont="1" applyFill="1" applyBorder="1" applyAlignment="1" applyProtection="1">
      <alignment horizontal="center"/>
      <protection locked="0"/>
    </xf>
    <xf numFmtId="3" fontId="2" fillId="11" borderId="0" xfId="0" applyNumberFormat="1" applyFont="1" applyFill="1" applyBorder="1" applyAlignment="1" applyProtection="1">
      <alignment wrapText="1"/>
      <protection locked="0"/>
    </xf>
    <xf numFmtId="3" fontId="2" fillId="11" borderId="0" xfId="0" applyNumberFormat="1" applyFont="1" applyFill="1" applyBorder="1" applyProtection="1">
      <protection locked="0"/>
    </xf>
    <xf numFmtId="3" fontId="1" fillId="11" borderId="0" xfId="0" applyNumberFormat="1" applyFont="1" applyFill="1" applyBorder="1" applyProtection="1">
      <protection locked="0"/>
    </xf>
    <xf numFmtId="1" fontId="1" fillId="11" borderId="0" xfId="0" applyNumberFormat="1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6C910-7F2C-460B-B423-BF7D156C8484}">
  <sheetPr>
    <pageSetUpPr fitToPage="1"/>
  </sheetPr>
  <dimension ref="A1:N89"/>
  <sheetViews>
    <sheetView tabSelected="1" view="pageLayout" zoomScale="75" zoomScaleNormal="100" zoomScalePageLayoutView="75" workbookViewId="0">
      <selection activeCell="Q15" sqref="Q15"/>
    </sheetView>
  </sheetViews>
  <sheetFormatPr defaultColWidth="11.42578125" defaultRowHeight="12.75" x14ac:dyDescent="0.2"/>
  <cols>
    <col min="1" max="1" width="19.5703125" customWidth="1"/>
    <col min="2" max="2" width="13.85546875" customWidth="1"/>
    <col min="3" max="3" width="16.140625" customWidth="1"/>
    <col min="4" max="4" width="7.7109375" style="12" customWidth="1"/>
    <col min="5" max="5" width="15.140625" style="12" customWidth="1"/>
    <col min="6" max="6" width="10.42578125" style="1" bestFit="1" customWidth="1"/>
    <col min="7" max="7" width="10.42578125" style="1" customWidth="1"/>
    <col min="8" max="8" width="5.7109375" style="1" customWidth="1"/>
    <col min="9" max="9" width="10.42578125" style="1" customWidth="1"/>
    <col min="10" max="11" width="11.5703125" customWidth="1"/>
    <col min="12" max="12" width="8" customWidth="1"/>
    <col min="13" max="13" width="11.42578125" bestFit="1" customWidth="1"/>
    <col min="14" max="14" width="12.5703125" bestFit="1" customWidth="1"/>
    <col min="251" max="251" width="19.5703125" customWidth="1"/>
    <col min="252" max="252" width="13.85546875" customWidth="1"/>
    <col min="253" max="253" width="16.140625" customWidth="1"/>
    <col min="254" max="254" width="6.28515625" customWidth="1"/>
    <col min="255" max="255" width="13.42578125" customWidth="1"/>
    <col min="256" max="256" width="7.7109375" customWidth="1"/>
    <col min="257" max="261" width="7.140625" bestFit="1" customWidth="1"/>
    <col min="262" max="262" width="7.5703125" customWidth="1"/>
    <col min="263" max="263" width="6.140625" customWidth="1"/>
    <col min="507" max="507" width="19.5703125" customWidth="1"/>
    <col min="508" max="508" width="13.85546875" customWidth="1"/>
    <col min="509" max="509" width="16.140625" customWidth="1"/>
    <col min="510" max="510" width="6.28515625" customWidth="1"/>
    <col min="511" max="511" width="13.42578125" customWidth="1"/>
    <col min="512" max="512" width="7.7109375" customWidth="1"/>
    <col min="513" max="517" width="7.140625" bestFit="1" customWidth="1"/>
    <col min="518" max="518" width="7.5703125" customWidth="1"/>
    <col min="519" max="519" width="6.140625" customWidth="1"/>
    <col min="763" max="763" width="19.5703125" customWidth="1"/>
    <col min="764" max="764" width="13.85546875" customWidth="1"/>
    <col min="765" max="765" width="16.140625" customWidth="1"/>
    <col min="766" max="766" width="6.28515625" customWidth="1"/>
    <col min="767" max="767" width="13.42578125" customWidth="1"/>
    <col min="768" max="768" width="7.7109375" customWidth="1"/>
    <col min="769" max="773" width="7.140625" bestFit="1" customWidth="1"/>
    <col min="774" max="774" width="7.5703125" customWidth="1"/>
    <col min="775" max="775" width="6.140625" customWidth="1"/>
    <col min="1019" max="1019" width="19.5703125" customWidth="1"/>
    <col min="1020" max="1020" width="13.85546875" customWidth="1"/>
    <col min="1021" max="1021" width="16.140625" customWidth="1"/>
    <col min="1022" max="1022" width="6.28515625" customWidth="1"/>
    <col min="1023" max="1023" width="13.42578125" customWidth="1"/>
    <col min="1024" max="1024" width="7.7109375" customWidth="1"/>
    <col min="1025" max="1029" width="7.140625" bestFit="1" customWidth="1"/>
    <col min="1030" max="1030" width="7.5703125" customWidth="1"/>
    <col min="1031" max="1031" width="6.140625" customWidth="1"/>
    <col min="1275" max="1275" width="19.5703125" customWidth="1"/>
    <col min="1276" max="1276" width="13.85546875" customWidth="1"/>
    <col min="1277" max="1277" width="16.140625" customWidth="1"/>
    <col min="1278" max="1278" width="6.28515625" customWidth="1"/>
    <col min="1279" max="1279" width="13.42578125" customWidth="1"/>
    <col min="1280" max="1280" width="7.7109375" customWidth="1"/>
    <col min="1281" max="1285" width="7.140625" bestFit="1" customWidth="1"/>
    <col min="1286" max="1286" width="7.5703125" customWidth="1"/>
    <col min="1287" max="1287" width="6.140625" customWidth="1"/>
    <col min="1531" max="1531" width="19.5703125" customWidth="1"/>
    <col min="1532" max="1532" width="13.85546875" customWidth="1"/>
    <col min="1533" max="1533" width="16.140625" customWidth="1"/>
    <col min="1534" max="1534" width="6.28515625" customWidth="1"/>
    <col min="1535" max="1535" width="13.42578125" customWidth="1"/>
    <col min="1536" max="1536" width="7.7109375" customWidth="1"/>
    <col min="1537" max="1541" width="7.140625" bestFit="1" customWidth="1"/>
    <col min="1542" max="1542" width="7.5703125" customWidth="1"/>
    <col min="1543" max="1543" width="6.140625" customWidth="1"/>
    <col min="1787" max="1787" width="19.5703125" customWidth="1"/>
    <col min="1788" max="1788" width="13.85546875" customWidth="1"/>
    <col min="1789" max="1789" width="16.140625" customWidth="1"/>
    <col min="1790" max="1790" width="6.28515625" customWidth="1"/>
    <col min="1791" max="1791" width="13.42578125" customWidth="1"/>
    <col min="1792" max="1792" width="7.7109375" customWidth="1"/>
    <col min="1793" max="1797" width="7.140625" bestFit="1" customWidth="1"/>
    <col min="1798" max="1798" width="7.5703125" customWidth="1"/>
    <col min="1799" max="1799" width="6.140625" customWidth="1"/>
    <col min="2043" max="2043" width="19.5703125" customWidth="1"/>
    <col min="2044" max="2044" width="13.85546875" customWidth="1"/>
    <col min="2045" max="2045" width="16.140625" customWidth="1"/>
    <col min="2046" max="2046" width="6.28515625" customWidth="1"/>
    <col min="2047" max="2047" width="13.42578125" customWidth="1"/>
    <col min="2048" max="2048" width="7.7109375" customWidth="1"/>
    <col min="2049" max="2053" width="7.140625" bestFit="1" customWidth="1"/>
    <col min="2054" max="2054" width="7.5703125" customWidth="1"/>
    <col min="2055" max="2055" width="6.140625" customWidth="1"/>
    <col min="2299" max="2299" width="19.5703125" customWidth="1"/>
    <col min="2300" max="2300" width="13.85546875" customWidth="1"/>
    <col min="2301" max="2301" width="16.140625" customWidth="1"/>
    <col min="2302" max="2302" width="6.28515625" customWidth="1"/>
    <col min="2303" max="2303" width="13.42578125" customWidth="1"/>
    <col min="2304" max="2304" width="7.7109375" customWidth="1"/>
    <col min="2305" max="2309" width="7.140625" bestFit="1" customWidth="1"/>
    <col min="2310" max="2310" width="7.5703125" customWidth="1"/>
    <col min="2311" max="2311" width="6.140625" customWidth="1"/>
    <col min="2555" max="2555" width="19.5703125" customWidth="1"/>
    <col min="2556" max="2556" width="13.85546875" customWidth="1"/>
    <col min="2557" max="2557" width="16.140625" customWidth="1"/>
    <col min="2558" max="2558" width="6.28515625" customWidth="1"/>
    <col min="2559" max="2559" width="13.42578125" customWidth="1"/>
    <col min="2560" max="2560" width="7.7109375" customWidth="1"/>
    <col min="2561" max="2565" width="7.140625" bestFit="1" customWidth="1"/>
    <col min="2566" max="2566" width="7.5703125" customWidth="1"/>
    <col min="2567" max="2567" width="6.140625" customWidth="1"/>
    <col min="2811" max="2811" width="19.5703125" customWidth="1"/>
    <col min="2812" max="2812" width="13.85546875" customWidth="1"/>
    <col min="2813" max="2813" width="16.140625" customWidth="1"/>
    <col min="2814" max="2814" width="6.28515625" customWidth="1"/>
    <col min="2815" max="2815" width="13.42578125" customWidth="1"/>
    <col min="2816" max="2816" width="7.7109375" customWidth="1"/>
    <col min="2817" max="2821" width="7.140625" bestFit="1" customWidth="1"/>
    <col min="2822" max="2822" width="7.5703125" customWidth="1"/>
    <col min="2823" max="2823" width="6.140625" customWidth="1"/>
    <col min="3067" max="3067" width="19.5703125" customWidth="1"/>
    <col min="3068" max="3068" width="13.85546875" customWidth="1"/>
    <col min="3069" max="3069" width="16.140625" customWidth="1"/>
    <col min="3070" max="3070" width="6.28515625" customWidth="1"/>
    <col min="3071" max="3071" width="13.42578125" customWidth="1"/>
    <col min="3072" max="3072" width="7.7109375" customWidth="1"/>
    <col min="3073" max="3077" width="7.140625" bestFit="1" customWidth="1"/>
    <col min="3078" max="3078" width="7.5703125" customWidth="1"/>
    <col min="3079" max="3079" width="6.140625" customWidth="1"/>
    <col min="3323" max="3323" width="19.5703125" customWidth="1"/>
    <col min="3324" max="3324" width="13.85546875" customWidth="1"/>
    <col min="3325" max="3325" width="16.140625" customWidth="1"/>
    <col min="3326" max="3326" width="6.28515625" customWidth="1"/>
    <col min="3327" max="3327" width="13.42578125" customWidth="1"/>
    <col min="3328" max="3328" width="7.7109375" customWidth="1"/>
    <col min="3329" max="3333" width="7.140625" bestFit="1" customWidth="1"/>
    <col min="3334" max="3334" width="7.5703125" customWidth="1"/>
    <col min="3335" max="3335" width="6.140625" customWidth="1"/>
    <col min="3579" max="3579" width="19.5703125" customWidth="1"/>
    <col min="3580" max="3580" width="13.85546875" customWidth="1"/>
    <col min="3581" max="3581" width="16.140625" customWidth="1"/>
    <col min="3582" max="3582" width="6.28515625" customWidth="1"/>
    <col min="3583" max="3583" width="13.42578125" customWidth="1"/>
    <col min="3584" max="3584" width="7.7109375" customWidth="1"/>
    <col min="3585" max="3589" width="7.140625" bestFit="1" customWidth="1"/>
    <col min="3590" max="3590" width="7.5703125" customWidth="1"/>
    <col min="3591" max="3591" width="6.140625" customWidth="1"/>
    <col min="3835" max="3835" width="19.5703125" customWidth="1"/>
    <col min="3836" max="3836" width="13.85546875" customWidth="1"/>
    <col min="3837" max="3837" width="16.140625" customWidth="1"/>
    <col min="3838" max="3838" width="6.28515625" customWidth="1"/>
    <col min="3839" max="3839" width="13.42578125" customWidth="1"/>
    <col min="3840" max="3840" width="7.7109375" customWidth="1"/>
    <col min="3841" max="3845" width="7.140625" bestFit="1" customWidth="1"/>
    <col min="3846" max="3846" width="7.5703125" customWidth="1"/>
    <col min="3847" max="3847" width="6.140625" customWidth="1"/>
    <col min="4091" max="4091" width="19.5703125" customWidth="1"/>
    <col min="4092" max="4092" width="13.85546875" customWidth="1"/>
    <col min="4093" max="4093" width="16.140625" customWidth="1"/>
    <col min="4094" max="4094" width="6.28515625" customWidth="1"/>
    <col min="4095" max="4095" width="13.42578125" customWidth="1"/>
    <col min="4096" max="4096" width="7.7109375" customWidth="1"/>
    <col min="4097" max="4101" width="7.140625" bestFit="1" customWidth="1"/>
    <col min="4102" max="4102" width="7.5703125" customWidth="1"/>
    <col min="4103" max="4103" width="6.140625" customWidth="1"/>
    <col min="4347" max="4347" width="19.5703125" customWidth="1"/>
    <col min="4348" max="4348" width="13.85546875" customWidth="1"/>
    <col min="4349" max="4349" width="16.140625" customWidth="1"/>
    <col min="4350" max="4350" width="6.28515625" customWidth="1"/>
    <col min="4351" max="4351" width="13.42578125" customWidth="1"/>
    <col min="4352" max="4352" width="7.7109375" customWidth="1"/>
    <col min="4353" max="4357" width="7.140625" bestFit="1" customWidth="1"/>
    <col min="4358" max="4358" width="7.5703125" customWidth="1"/>
    <col min="4359" max="4359" width="6.140625" customWidth="1"/>
    <col min="4603" max="4603" width="19.5703125" customWidth="1"/>
    <col min="4604" max="4604" width="13.85546875" customWidth="1"/>
    <col min="4605" max="4605" width="16.140625" customWidth="1"/>
    <col min="4606" max="4606" width="6.28515625" customWidth="1"/>
    <col min="4607" max="4607" width="13.42578125" customWidth="1"/>
    <col min="4608" max="4608" width="7.7109375" customWidth="1"/>
    <col min="4609" max="4613" width="7.140625" bestFit="1" customWidth="1"/>
    <col min="4614" max="4614" width="7.5703125" customWidth="1"/>
    <col min="4615" max="4615" width="6.140625" customWidth="1"/>
    <col min="4859" max="4859" width="19.5703125" customWidth="1"/>
    <col min="4860" max="4860" width="13.85546875" customWidth="1"/>
    <col min="4861" max="4861" width="16.140625" customWidth="1"/>
    <col min="4862" max="4862" width="6.28515625" customWidth="1"/>
    <col min="4863" max="4863" width="13.42578125" customWidth="1"/>
    <col min="4864" max="4864" width="7.7109375" customWidth="1"/>
    <col min="4865" max="4869" width="7.140625" bestFit="1" customWidth="1"/>
    <col min="4870" max="4870" width="7.5703125" customWidth="1"/>
    <col min="4871" max="4871" width="6.140625" customWidth="1"/>
    <col min="5115" max="5115" width="19.5703125" customWidth="1"/>
    <col min="5116" max="5116" width="13.85546875" customWidth="1"/>
    <col min="5117" max="5117" width="16.140625" customWidth="1"/>
    <col min="5118" max="5118" width="6.28515625" customWidth="1"/>
    <col min="5119" max="5119" width="13.42578125" customWidth="1"/>
    <col min="5120" max="5120" width="7.7109375" customWidth="1"/>
    <col min="5121" max="5125" width="7.140625" bestFit="1" customWidth="1"/>
    <col min="5126" max="5126" width="7.5703125" customWidth="1"/>
    <col min="5127" max="5127" width="6.140625" customWidth="1"/>
    <col min="5371" max="5371" width="19.5703125" customWidth="1"/>
    <col min="5372" max="5372" width="13.85546875" customWidth="1"/>
    <col min="5373" max="5373" width="16.140625" customWidth="1"/>
    <col min="5374" max="5374" width="6.28515625" customWidth="1"/>
    <col min="5375" max="5375" width="13.42578125" customWidth="1"/>
    <col min="5376" max="5376" width="7.7109375" customWidth="1"/>
    <col min="5377" max="5381" width="7.140625" bestFit="1" customWidth="1"/>
    <col min="5382" max="5382" width="7.5703125" customWidth="1"/>
    <col min="5383" max="5383" width="6.140625" customWidth="1"/>
    <col min="5627" max="5627" width="19.5703125" customWidth="1"/>
    <col min="5628" max="5628" width="13.85546875" customWidth="1"/>
    <col min="5629" max="5629" width="16.140625" customWidth="1"/>
    <col min="5630" max="5630" width="6.28515625" customWidth="1"/>
    <col min="5631" max="5631" width="13.42578125" customWidth="1"/>
    <col min="5632" max="5632" width="7.7109375" customWidth="1"/>
    <col min="5633" max="5637" width="7.140625" bestFit="1" customWidth="1"/>
    <col min="5638" max="5638" width="7.5703125" customWidth="1"/>
    <col min="5639" max="5639" width="6.140625" customWidth="1"/>
    <col min="5883" max="5883" width="19.5703125" customWidth="1"/>
    <col min="5884" max="5884" width="13.85546875" customWidth="1"/>
    <col min="5885" max="5885" width="16.140625" customWidth="1"/>
    <col min="5886" max="5886" width="6.28515625" customWidth="1"/>
    <col min="5887" max="5887" width="13.42578125" customWidth="1"/>
    <col min="5888" max="5888" width="7.7109375" customWidth="1"/>
    <col min="5889" max="5893" width="7.140625" bestFit="1" customWidth="1"/>
    <col min="5894" max="5894" width="7.5703125" customWidth="1"/>
    <col min="5895" max="5895" width="6.140625" customWidth="1"/>
    <col min="6139" max="6139" width="19.5703125" customWidth="1"/>
    <col min="6140" max="6140" width="13.85546875" customWidth="1"/>
    <col min="6141" max="6141" width="16.140625" customWidth="1"/>
    <col min="6142" max="6142" width="6.28515625" customWidth="1"/>
    <col min="6143" max="6143" width="13.42578125" customWidth="1"/>
    <col min="6144" max="6144" width="7.7109375" customWidth="1"/>
    <col min="6145" max="6149" width="7.140625" bestFit="1" customWidth="1"/>
    <col min="6150" max="6150" width="7.5703125" customWidth="1"/>
    <col min="6151" max="6151" width="6.140625" customWidth="1"/>
    <col min="6395" max="6395" width="19.5703125" customWidth="1"/>
    <col min="6396" max="6396" width="13.85546875" customWidth="1"/>
    <col min="6397" max="6397" width="16.140625" customWidth="1"/>
    <col min="6398" max="6398" width="6.28515625" customWidth="1"/>
    <col min="6399" max="6399" width="13.42578125" customWidth="1"/>
    <col min="6400" max="6400" width="7.7109375" customWidth="1"/>
    <col min="6401" max="6405" width="7.140625" bestFit="1" customWidth="1"/>
    <col min="6406" max="6406" width="7.5703125" customWidth="1"/>
    <col min="6407" max="6407" width="6.140625" customWidth="1"/>
    <col min="6651" max="6651" width="19.5703125" customWidth="1"/>
    <col min="6652" max="6652" width="13.85546875" customWidth="1"/>
    <col min="6653" max="6653" width="16.140625" customWidth="1"/>
    <col min="6654" max="6654" width="6.28515625" customWidth="1"/>
    <col min="6655" max="6655" width="13.42578125" customWidth="1"/>
    <col min="6656" max="6656" width="7.7109375" customWidth="1"/>
    <col min="6657" max="6661" width="7.140625" bestFit="1" customWidth="1"/>
    <col min="6662" max="6662" width="7.5703125" customWidth="1"/>
    <col min="6663" max="6663" width="6.140625" customWidth="1"/>
    <col min="6907" max="6907" width="19.5703125" customWidth="1"/>
    <col min="6908" max="6908" width="13.85546875" customWidth="1"/>
    <col min="6909" max="6909" width="16.140625" customWidth="1"/>
    <col min="6910" max="6910" width="6.28515625" customWidth="1"/>
    <col min="6911" max="6911" width="13.42578125" customWidth="1"/>
    <col min="6912" max="6912" width="7.7109375" customWidth="1"/>
    <col min="6913" max="6917" width="7.140625" bestFit="1" customWidth="1"/>
    <col min="6918" max="6918" width="7.5703125" customWidth="1"/>
    <col min="6919" max="6919" width="6.140625" customWidth="1"/>
    <col min="7163" max="7163" width="19.5703125" customWidth="1"/>
    <col min="7164" max="7164" width="13.85546875" customWidth="1"/>
    <col min="7165" max="7165" width="16.140625" customWidth="1"/>
    <col min="7166" max="7166" width="6.28515625" customWidth="1"/>
    <col min="7167" max="7167" width="13.42578125" customWidth="1"/>
    <col min="7168" max="7168" width="7.7109375" customWidth="1"/>
    <col min="7169" max="7173" width="7.140625" bestFit="1" customWidth="1"/>
    <col min="7174" max="7174" width="7.5703125" customWidth="1"/>
    <col min="7175" max="7175" width="6.140625" customWidth="1"/>
    <col min="7419" max="7419" width="19.5703125" customWidth="1"/>
    <col min="7420" max="7420" width="13.85546875" customWidth="1"/>
    <col min="7421" max="7421" width="16.140625" customWidth="1"/>
    <col min="7422" max="7422" width="6.28515625" customWidth="1"/>
    <col min="7423" max="7423" width="13.42578125" customWidth="1"/>
    <col min="7424" max="7424" width="7.7109375" customWidth="1"/>
    <col min="7425" max="7429" width="7.140625" bestFit="1" customWidth="1"/>
    <col min="7430" max="7430" width="7.5703125" customWidth="1"/>
    <col min="7431" max="7431" width="6.140625" customWidth="1"/>
    <col min="7675" max="7675" width="19.5703125" customWidth="1"/>
    <col min="7676" max="7676" width="13.85546875" customWidth="1"/>
    <col min="7677" max="7677" width="16.140625" customWidth="1"/>
    <col min="7678" max="7678" width="6.28515625" customWidth="1"/>
    <col min="7679" max="7679" width="13.42578125" customWidth="1"/>
    <col min="7680" max="7680" width="7.7109375" customWidth="1"/>
    <col min="7681" max="7685" width="7.140625" bestFit="1" customWidth="1"/>
    <col min="7686" max="7686" width="7.5703125" customWidth="1"/>
    <col min="7687" max="7687" width="6.140625" customWidth="1"/>
    <col min="7931" max="7931" width="19.5703125" customWidth="1"/>
    <col min="7932" max="7932" width="13.85546875" customWidth="1"/>
    <col min="7933" max="7933" width="16.140625" customWidth="1"/>
    <col min="7934" max="7934" width="6.28515625" customWidth="1"/>
    <col min="7935" max="7935" width="13.42578125" customWidth="1"/>
    <col min="7936" max="7936" width="7.7109375" customWidth="1"/>
    <col min="7937" max="7941" width="7.140625" bestFit="1" customWidth="1"/>
    <col min="7942" max="7942" width="7.5703125" customWidth="1"/>
    <col min="7943" max="7943" width="6.140625" customWidth="1"/>
    <col min="8187" max="8187" width="19.5703125" customWidth="1"/>
    <col min="8188" max="8188" width="13.85546875" customWidth="1"/>
    <col min="8189" max="8189" width="16.140625" customWidth="1"/>
    <col min="8190" max="8190" width="6.28515625" customWidth="1"/>
    <col min="8191" max="8191" width="13.42578125" customWidth="1"/>
    <col min="8192" max="8192" width="7.7109375" customWidth="1"/>
    <col min="8193" max="8197" width="7.140625" bestFit="1" customWidth="1"/>
    <col min="8198" max="8198" width="7.5703125" customWidth="1"/>
    <col min="8199" max="8199" width="6.140625" customWidth="1"/>
    <col min="8443" max="8443" width="19.5703125" customWidth="1"/>
    <col min="8444" max="8444" width="13.85546875" customWidth="1"/>
    <col min="8445" max="8445" width="16.140625" customWidth="1"/>
    <col min="8446" max="8446" width="6.28515625" customWidth="1"/>
    <col min="8447" max="8447" width="13.42578125" customWidth="1"/>
    <col min="8448" max="8448" width="7.7109375" customWidth="1"/>
    <col min="8449" max="8453" width="7.140625" bestFit="1" customWidth="1"/>
    <col min="8454" max="8454" width="7.5703125" customWidth="1"/>
    <col min="8455" max="8455" width="6.140625" customWidth="1"/>
    <col min="8699" max="8699" width="19.5703125" customWidth="1"/>
    <col min="8700" max="8700" width="13.85546875" customWidth="1"/>
    <col min="8701" max="8701" width="16.140625" customWidth="1"/>
    <col min="8702" max="8702" width="6.28515625" customWidth="1"/>
    <col min="8703" max="8703" width="13.42578125" customWidth="1"/>
    <col min="8704" max="8704" width="7.7109375" customWidth="1"/>
    <col min="8705" max="8709" width="7.140625" bestFit="1" customWidth="1"/>
    <col min="8710" max="8710" width="7.5703125" customWidth="1"/>
    <col min="8711" max="8711" width="6.140625" customWidth="1"/>
    <col min="8955" max="8955" width="19.5703125" customWidth="1"/>
    <col min="8956" max="8956" width="13.85546875" customWidth="1"/>
    <col min="8957" max="8957" width="16.140625" customWidth="1"/>
    <col min="8958" max="8958" width="6.28515625" customWidth="1"/>
    <col min="8959" max="8959" width="13.42578125" customWidth="1"/>
    <col min="8960" max="8960" width="7.7109375" customWidth="1"/>
    <col min="8961" max="8965" width="7.140625" bestFit="1" customWidth="1"/>
    <col min="8966" max="8966" width="7.5703125" customWidth="1"/>
    <col min="8967" max="8967" width="6.140625" customWidth="1"/>
    <col min="9211" max="9211" width="19.5703125" customWidth="1"/>
    <col min="9212" max="9212" width="13.85546875" customWidth="1"/>
    <col min="9213" max="9213" width="16.140625" customWidth="1"/>
    <col min="9214" max="9214" width="6.28515625" customWidth="1"/>
    <col min="9215" max="9215" width="13.42578125" customWidth="1"/>
    <col min="9216" max="9216" width="7.7109375" customWidth="1"/>
    <col min="9217" max="9221" width="7.140625" bestFit="1" customWidth="1"/>
    <col min="9222" max="9222" width="7.5703125" customWidth="1"/>
    <col min="9223" max="9223" width="6.140625" customWidth="1"/>
    <col min="9467" max="9467" width="19.5703125" customWidth="1"/>
    <col min="9468" max="9468" width="13.85546875" customWidth="1"/>
    <col min="9469" max="9469" width="16.140625" customWidth="1"/>
    <col min="9470" max="9470" width="6.28515625" customWidth="1"/>
    <col min="9471" max="9471" width="13.42578125" customWidth="1"/>
    <col min="9472" max="9472" width="7.7109375" customWidth="1"/>
    <col min="9473" max="9477" width="7.140625" bestFit="1" customWidth="1"/>
    <col min="9478" max="9478" width="7.5703125" customWidth="1"/>
    <col min="9479" max="9479" width="6.140625" customWidth="1"/>
    <col min="9723" max="9723" width="19.5703125" customWidth="1"/>
    <col min="9724" max="9724" width="13.85546875" customWidth="1"/>
    <col min="9725" max="9725" width="16.140625" customWidth="1"/>
    <col min="9726" max="9726" width="6.28515625" customWidth="1"/>
    <col min="9727" max="9727" width="13.42578125" customWidth="1"/>
    <col min="9728" max="9728" width="7.7109375" customWidth="1"/>
    <col min="9729" max="9733" width="7.140625" bestFit="1" customWidth="1"/>
    <col min="9734" max="9734" width="7.5703125" customWidth="1"/>
    <col min="9735" max="9735" width="6.140625" customWidth="1"/>
    <col min="9979" max="9979" width="19.5703125" customWidth="1"/>
    <col min="9980" max="9980" width="13.85546875" customWidth="1"/>
    <col min="9981" max="9981" width="16.140625" customWidth="1"/>
    <col min="9982" max="9982" width="6.28515625" customWidth="1"/>
    <col min="9983" max="9983" width="13.42578125" customWidth="1"/>
    <col min="9984" max="9984" width="7.7109375" customWidth="1"/>
    <col min="9985" max="9989" width="7.140625" bestFit="1" customWidth="1"/>
    <col min="9990" max="9990" width="7.5703125" customWidth="1"/>
    <col min="9991" max="9991" width="6.140625" customWidth="1"/>
    <col min="10235" max="10235" width="19.5703125" customWidth="1"/>
    <col min="10236" max="10236" width="13.85546875" customWidth="1"/>
    <col min="10237" max="10237" width="16.140625" customWidth="1"/>
    <col min="10238" max="10238" width="6.28515625" customWidth="1"/>
    <col min="10239" max="10239" width="13.42578125" customWidth="1"/>
    <col min="10240" max="10240" width="7.7109375" customWidth="1"/>
    <col min="10241" max="10245" width="7.140625" bestFit="1" customWidth="1"/>
    <col min="10246" max="10246" width="7.5703125" customWidth="1"/>
    <col min="10247" max="10247" width="6.140625" customWidth="1"/>
    <col min="10491" max="10491" width="19.5703125" customWidth="1"/>
    <col min="10492" max="10492" width="13.85546875" customWidth="1"/>
    <col min="10493" max="10493" width="16.140625" customWidth="1"/>
    <col min="10494" max="10494" width="6.28515625" customWidth="1"/>
    <col min="10495" max="10495" width="13.42578125" customWidth="1"/>
    <col min="10496" max="10496" width="7.7109375" customWidth="1"/>
    <col min="10497" max="10501" width="7.140625" bestFit="1" customWidth="1"/>
    <col min="10502" max="10502" width="7.5703125" customWidth="1"/>
    <col min="10503" max="10503" width="6.140625" customWidth="1"/>
    <col min="10747" max="10747" width="19.5703125" customWidth="1"/>
    <col min="10748" max="10748" width="13.85546875" customWidth="1"/>
    <col min="10749" max="10749" width="16.140625" customWidth="1"/>
    <col min="10750" max="10750" width="6.28515625" customWidth="1"/>
    <col min="10751" max="10751" width="13.42578125" customWidth="1"/>
    <col min="10752" max="10752" width="7.7109375" customWidth="1"/>
    <col min="10753" max="10757" width="7.140625" bestFit="1" customWidth="1"/>
    <col min="10758" max="10758" width="7.5703125" customWidth="1"/>
    <col min="10759" max="10759" width="6.140625" customWidth="1"/>
    <col min="11003" max="11003" width="19.5703125" customWidth="1"/>
    <col min="11004" max="11004" width="13.85546875" customWidth="1"/>
    <col min="11005" max="11005" width="16.140625" customWidth="1"/>
    <col min="11006" max="11006" width="6.28515625" customWidth="1"/>
    <col min="11007" max="11007" width="13.42578125" customWidth="1"/>
    <col min="11008" max="11008" width="7.7109375" customWidth="1"/>
    <col min="11009" max="11013" width="7.140625" bestFit="1" customWidth="1"/>
    <col min="11014" max="11014" width="7.5703125" customWidth="1"/>
    <col min="11015" max="11015" width="6.140625" customWidth="1"/>
    <col min="11259" max="11259" width="19.5703125" customWidth="1"/>
    <col min="11260" max="11260" width="13.85546875" customWidth="1"/>
    <col min="11261" max="11261" width="16.140625" customWidth="1"/>
    <col min="11262" max="11262" width="6.28515625" customWidth="1"/>
    <col min="11263" max="11263" width="13.42578125" customWidth="1"/>
    <col min="11264" max="11264" width="7.7109375" customWidth="1"/>
    <col min="11265" max="11269" width="7.140625" bestFit="1" customWidth="1"/>
    <col min="11270" max="11270" width="7.5703125" customWidth="1"/>
    <col min="11271" max="11271" width="6.140625" customWidth="1"/>
    <col min="11515" max="11515" width="19.5703125" customWidth="1"/>
    <col min="11516" max="11516" width="13.85546875" customWidth="1"/>
    <col min="11517" max="11517" width="16.140625" customWidth="1"/>
    <col min="11518" max="11518" width="6.28515625" customWidth="1"/>
    <col min="11519" max="11519" width="13.42578125" customWidth="1"/>
    <col min="11520" max="11520" width="7.7109375" customWidth="1"/>
    <col min="11521" max="11525" width="7.140625" bestFit="1" customWidth="1"/>
    <col min="11526" max="11526" width="7.5703125" customWidth="1"/>
    <col min="11527" max="11527" width="6.140625" customWidth="1"/>
    <col min="11771" max="11771" width="19.5703125" customWidth="1"/>
    <col min="11772" max="11772" width="13.85546875" customWidth="1"/>
    <col min="11773" max="11773" width="16.140625" customWidth="1"/>
    <col min="11774" max="11774" width="6.28515625" customWidth="1"/>
    <col min="11775" max="11775" width="13.42578125" customWidth="1"/>
    <col min="11776" max="11776" width="7.7109375" customWidth="1"/>
    <col min="11777" max="11781" width="7.140625" bestFit="1" customWidth="1"/>
    <col min="11782" max="11782" width="7.5703125" customWidth="1"/>
    <col min="11783" max="11783" width="6.140625" customWidth="1"/>
    <col min="12027" max="12027" width="19.5703125" customWidth="1"/>
    <col min="12028" max="12028" width="13.85546875" customWidth="1"/>
    <col min="12029" max="12029" width="16.140625" customWidth="1"/>
    <col min="12030" max="12030" width="6.28515625" customWidth="1"/>
    <col min="12031" max="12031" width="13.42578125" customWidth="1"/>
    <col min="12032" max="12032" width="7.7109375" customWidth="1"/>
    <col min="12033" max="12037" width="7.140625" bestFit="1" customWidth="1"/>
    <col min="12038" max="12038" width="7.5703125" customWidth="1"/>
    <col min="12039" max="12039" width="6.140625" customWidth="1"/>
    <col min="12283" max="12283" width="19.5703125" customWidth="1"/>
    <col min="12284" max="12284" width="13.85546875" customWidth="1"/>
    <col min="12285" max="12285" width="16.140625" customWidth="1"/>
    <col min="12286" max="12286" width="6.28515625" customWidth="1"/>
    <col min="12287" max="12287" width="13.42578125" customWidth="1"/>
    <col min="12288" max="12288" width="7.7109375" customWidth="1"/>
    <col min="12289" max="12293" width="7.140625" bestFit="1" customWidth="1"/>
    <col min="12294" max="12294" width="7.5703125" customWidth="1"/>
    <col min="12295" max="12295" width="6.140625" customWidth="1"/>
    <col min="12539" max="12539" width="19.5703125" customWidth="1"/>
    <col min="12540" max="12540" width="13.85546875" customWidth="1"/>
    <col min="12541" max="12541" width="16.140625" customWidth="1"/>
    <col min="12542" max="12542" width="6.28515625" customWidth="1"/>
    <col min="12543" max="12543" width="13.42578125" customWidth="1"/>
    <col min="12544" max="12544" width="7.7109375" customWidth="1"/>
    <col min="12545" max="12549" width="7.140625" bestFit="1" customWidth="1"/>
    <col min="12550" max="12550" width="7.5703125" customWidth="1"/>
    <col min="12551" max="12551" width="6.140625" customWidth="1"/>
    <col min="12795" max="12795" width="19.5703125" customWidth="1"/>
    <col min="12796" max="12796" width="13.85546875" customWidth="1"/>
    <col min="12797" max="12797" width="16.140625" customWidth="1"/>
    <col min="12798" max="12798" width="6.28515625" customWidth="1"/>
    <col min="12799" max="12799" width="13.42578125" customWidth="1"/>
    <col min="12800" max="12800" width="7.7109375" customWidth="1"/>
    <col min="12801" max="12805" width="7.140625" bestFit="1" customWidth="1"/>
    <col min="12806" max="12806" width="7.5703125" customWidth="1"/>
    <col min="12807" max="12807" width="6.140625" customWidth="1"/>
    <col min="13051" max="13051" width="19.5703125" customWidth="1"/>
    <col min="13052" max="13052" width="13.85546875" customWidth="1"/>
    <col min="13053" max="13053" width="16.140625" customWidth="1"/>
    <col min="13054" max="13054" width="6.28515625" customWidth="1"/>
    <col min="13055" max="13055" width="13.42578125" customWidth="1"/>
    <col min="13056" max="13056" width="7.7109375" customWidth="1"/>
    <col min="13057" max="13061" width="7.140625" bestFit="1" customWidth="1"/>
    <col min="13062" max="13062" width="7.5703125" customWidth="1"/>
    <col min="13063" max="13063" width="6.140625" customWidth="1"/>
    <col min="13307" max="13307" width="19.5703125" customWidth="1"/>
    <col min="13308" max="13308" width="13.85546875" customWidth="1"/>
    <col min="13309" max="13309" width="16.140625" customWidth="1"/>
    <col min="13310" max="13310" width="6.28515625" customWidth="1"/>
    <col min="13311" max="13311" width="13.42578125" customWidth="1"/>
    <col min="13312" max="13312" width="7.7109375" customWidth="1"/>
    <col min="13313" max="13317" width="7.140625" bestFit="1" customWidth="1"/>
    <col min="13318" max="13318" width="7.5703125" customWidth="1"/>
    <col min="13319" max="13319" width="6.140625" customWidth="1"/>
    <col min="13563" max="13563" width="19.5703125" customWidth="1"/>
    <col min="13564" max="13564" width="13.85546875" customWidth="1"/>
    <col min="13565" max="13565" width="16.140625" customWidth="1"/>
    <col min="13566" max="13566" width="6.28515625" customWidth="1"/>
    <col min="13567" max="13567" width="13.42578125" customWidth="1"/>
    <col min="13568" max="13568" width="7.7109375" customWidth="1"/>
    <col min="13569" max="13573" width="7.140625" bestFit="1" customWidth="1"/>
    <col min="13574" max="13574" width="7.5703125" customWidth="1"/>
    <col min="13575" max="13575" width="6.140625" customWidth="1"/>
    <col min="13819" max="13819" width="19.5703125" customWidth="1"/>
    <col min="13820" max="13820" width="13.85546875" customWidth="1"/>
    <col min="13821" max="13821" width="16.140625" customWidth="1"/>
    <col min="13822" max="13822" width="6.28515625" customWidth="1"/>
    <col min="13823" max="13823" width="13.42578125" customWidth="1"/>
    <col min="13824" max="13824" width="7.7109375" customWidth="1"/>
    <col min="13825" max="13829" width="7.140625" bestFit="1" customWidth="1"/>
    <col min="13830" max="13830" width="7.5703125" customWidth="1"/>
    <col min="13831" max="13831" width="6.140625" customWidth="1"/>
    <col min="14075" max="14075" width="19.5703125" customWidth="1"/>
    <col min="14076" max="14076" width="13.85546875" customWidth="1"/>
    <col min="14077" max="14077" width="16.140625" customWidth="1"/>
    <col min="14078" max="14078" width="6.28515625" customWidth="1"/>
    <col min="14079" max="14079" width="13.42578125" customWidth="1"/>
    <col min="14080" max="14080" width="7.7109375" customWidth="1"/>
    <col min="14081" max="14085" width="7.140625" bestFit="1" customWidth="1"/>
    <col min="14086" max="14086" width="7.5703125" customWidth="1"/>
    <col min="14087" max="14087" width="6.140625" customWidth="1"/>
    <col min="14331" max="14331" width="19.5703125" customWidth="1"/>
    <col min="14332" max="14332" width="13.85546875" customWidth="1"/>
    <col min="14333" max="14333" width="16.140625" customWidth="1"/>
    <col min="14334" max="14334" width="6.28515625" customWidth="1"/>
    <col min="14335" max="14335" width="13.42578125" customWidth="1"/>
    <col min="14336" max="14336" width="7.7109375" customWidth="1"/>
    <col min="14337" max="14341" width="7.140625" bestFit="1" customWidth="1"/>
    <col min="14342" max="14342" width="7.5703125" customWidth="1"/>
    <col min="14343" max="14343" width="6.140625" customWidth="1"/>
    <col min="14587" max="14587" width="19.5703125" customWidth="1"/>
    <col min="14588" max="14588" width="13.85546875" customWidth="1"/>
    <col min="14589" max="14589" width="16.140625" customWidth="1"/>
    <col min="14590" max="14590" width="6.28515625" customWidth="1"/>
    <col min="14591" max="14591" width="13.42578125" customWidth="1"/>
    <col min="14592" max="14592" width="7.7109375" customWidth="1"/>
    <col min="14593" max="14597" width="7.140625" bestFit="1" customWidth="1"/>
    <col min="14598" max="14598" width="7.5703125" customWidth="1"/>
    <col min="14599" max="14599" width="6.140625" customWidth="1"/>
    <col min="14843" max="14843" width="19.5703125" customWidth="1"/>
    <col min="14844" max="14844" width="13.85546875" customWidth="1"/>
    <col min="14845" max="14845" width="16.140625" customWidth="1"/>
    <col min="14846" max="14846" width="6.28515625" customWidth="1"/>
    <col min="14847" max="14847" width="13.42578125" customWidth="1"/>
    <col min="14848" max="14848" width="7.7109375" customWidth="1"/>
    <col min="14849" max="14853" width="7.140625" bestFit="1" customWidth="1"/>
    <col min="14854" max="14854" width="7.5703125" customWidth="1"/>
    <col min="14855" max="14855" width="6.140625" customWidth="1"/>
    <col min="15099" max="15099" width="19.5703125" customWidth="1"/>
    <col min="15100" max="15100" width="13.85546875" customWidth="1"/>
    <col min="15101" max="15101" width="16.140625" customWidth="1"/>
    <col min="15102" max="15102" width="6.28515625" customWidth="1"/>
    <col min="15103" max="15103" width="13.42578125" customWidth="1"/>
    <col min="15104" max="15104" width="7.7109375" customWidth="1"/>
    <col min="15105" max="15109" width="7.140625" bestFit="1" customWidth="1"/>
    <col min="15110" max="15110" width="7.5703125" customWidth="1"/>
    <col min="15111" max="15111" width="6.140625" customWidth="1"/>
    <col min="15355" max="15355" width="19.5703125" customWidth="1"/>
    <col min="15356" max="15356" width="13.85546875" customWidth="1"/>
    <col min="15357" max="15357" width="16.140625" customWidth="1"/>
    <col min="15358" max="15358" width="6.28515625" customWidth="1"/>
    <col min="15359" max="15359" width="13.42578125" customWidth="1"/>
    <col min="15360" max="15360" width="7.7109375" customWidth="1"/>
    <col min="15361" max="15365" width="7.140625" bestFit="1" customWidth="1"/>
    <col min="15366" max="15366" width="7.5703125" customWidth="1"/>
    <col min="15367" max="15367" width="6.140625" customWidth="1"/>
    <col min="15611" max="15611" width="19.5703125" customWidth="1"/>
    <col min="15612" max="15612" width="13.85546875" customWidth="1"/>
    <col min="15613" max="15613" width="16.140625" customWidth="1"/>
    <col min="15614" max="15614" width="6.28515625" customWidth="1"/>
    <col min="15615" max="15615" width="13.42578125" customWidth="1"/>
    <col min="15616" max="15616" width="7.7109375" customWidth="1"/>
    <col min="15617" max="15621" width="7.140625" bestFit="1" customWidth="1"/>
    <col min="15622" max="15622" width="7.5703125" customWidth="1"/>
    <col min="15623" max="15623" width="6.140625" customWidth="1"/>
    <col min="15867" max="15867" width="19.5703125" customWidth="1"/>
    <col min="15868" max="15868" width="13.85546875" customWidth="1"/>
    <col min="15869" max="15869" width="16.140625" customWidth="1"/>
    <col min="15870" max="15870" width="6.28515625" customWidth="1"/>
    <col min="15871" max="15871" width="13.42578125" customWidth="1"/>
    <col min="15872" max="15872" width="7.7109375" customWidth="1"/>
    <col min="15873" max="15877" width="7.140625" bestFit="1" customWidth="1"/>
    <col min="15878" max="15878" width="7.5703125" customWidth="1"/>
    <col min="15879" max="15879" width="6.140625" customWidth="1"/>
    <col min="16123" max="16123" width="19.5703125" customWidth="1"/>
    <col min="16124" max="16124" width="13.85546875" customWidth="1"/>
    <col min="16125" max="16125" width="16.140625" customWidth="1"/>
    <col min="16126" max="16126" width="6.28515625" customWidth="1"/>
    <col min="16127" max="16127" width="13.42578125" customWidth="1"/>
    <col min="16128" max="16128" width="7.7109375" customWidth="1"/>
    <col min="16129" max="16133" width="7.140625" bestFit="1" customWidth="1"/>
    <col min="16134" max="16134" width="7.5703125" customWidth="1"/>
    <col min="16135" max="16135" width="6.140625" customWidth="1"/>
  </cols>
  <sheetData>
    <row r="1" spans="1:14" s="7" customFormat="1" x14ac:dyDescent="0.2">
      <c r="A1" s="2" t="s">
        <v>14</v>
      </c>
      <c r="B1" s="3"/>
      <c r="C1" s="4"/>
      <c r="D1" s="5"/>
      <c r="E1" s="138" t="s">
        <v>52</v>
      </c>
      <c r="F1" s="99" t="s">
        <v>0</v>
      </c>
      <c r="G1" s="100" t="s">
        <v>54</v>
      </c>
      <c r="H1" s="57"/>
      <c r="I1" s="103" t="s">
        <v>52</v>
      </c>
      <c r="J1" s="104" t="s">
        <v>0</v>
      </c>
      <c r="K1" s="130" t="s">
        <v>54</v>
      </c>
      <c r="L1" s="55"/>
      <c r="M1" s="153" t="s">
        <v>52</v>
      </c>
      <c r="N1" s="153" t="s">
        <v>0</v>
      </c>
    </row>
    <row r="2" spans="1:14" s="7" customFormat="1" ht="13.5" thickBot="1" x14ac:dyDescent="0.25">
      <c r="A2" s="8" t="s">
        <v>74</v>
      </c>
      <c r="B2" s="9"/>
      <c r="C2" s="10"/>
      <c r="D2" s="5"/>
      <c r="E2" s="164" t="s">
        <v>53</v>
      </c>
      <c r="F2" s="101" t="s">
        <v>46</v>
      </c>
      <c r="G2" s="163" t="s">
        <v>73</v>
      </c>
      <c r="H2" s="58"/>
      <c r="I2" s="165" t="s">
        <v>56</v>
      </c>
      <c r="J2" s="105" t="s">
        <v>42</v>
      </c>
      <c r="K2" s="162" t="s">
        <v>73</v>
      </c>
      <c r="L2"/>
      <c r="M2" s="154" t="s">
        <v>56</v>
      </c>
      <c r="N2" s="154" t="s">
        <v>72</v>
      </c>
    </row>
    <row r="3" spans="1:14" s="7" customFormat="1" x14ac:dyDescent="0.2">
      <c r="A3" s="30"/>
      <c r="D3" s="5"/>
      <c r="E3" s="139"/>
      <c r="F3" s="102"/>
      <c r="G3" s="102"/>
      <c r="H3" s="26"/>
      <c r="I3" s="106"/>
      <c r="J3" s="107"/>
      <c r="K3" s="131"/>
      <c r="L3"/>
      <c r="M3" s="137"/>
      <c r="N3" s="155"/>
    </row>
    <row r="4" spans="1:14" x14ac:dyDescent="0.2">
      <c r="A4" s="11" t="s">
        <v>10</v>
      </c>
      <c r="B4" s="22"/>
      <c r="E4" s="140"/>
      <c r="F4" s="33"/>
      <c r="G4" s="33"/>
      <c r="H4" s="59"/>
      <c r="I4" s="108"/>
      <c r="J4" s="77"/>
      <c r="K4" s="131"/>
      <c r="M4" s="119"/>
      <c r="N4" s="156"/>
    </row>
    <row r="5" spans="1:14" x14ac:dyDescent="0.2">
      <c r="A5" s="11"/>
      <c r="B5" s="22" t="s">
        <v>12</v>
      </c>
      <c r="C5" s="22"/>
      <c r="E5" s="140">
        <v>150</v>
      </c>
      <c r="F5" s="33">
        <v>300</v>
      </c>
      <c r="G5" s="33">
        <v>0</v>
      </c>
      <c r="H5" s="59"/>
      <c r="I5" s="108">
        <v>0</v>
      </c>
      <c r="J5" s="77">
        <v>150</v>
      </c>
      <c r="K5" s="132">
        <v>0</v>
      </c>
      <c r="L5" s="123"/>
      <c r="M5" s="119">
        <v>0</v>
      </c>
      <c r="N5" s="156">
        <v>240</v>
      </c>
    </row>
    <row r="6" spans="1:14" x14ac:dyDescent="0.2">
      <c r="A6" s="11"/>
      <c r="B6" s="23" t="s">
        <v>43</v>
      </c>
      <c r="C6" s="22"/>
      <c r="E6" s="140">
        <v>0</v>
      </c>
      <c r="F6" s="33">
        <v>0</v>
      </c>
      <c r="G6" s="33">
        <v>0</v>
      </c>
      <c r="H6" s="59"/>
      <c r="I6" s="108">
        <v>0</v>
      </c>
      <c r="J6" s="77">
        <v>200</v>
      </c>
      <c r="K6" s="132">
        <v>0</v>
      </c>
      <c r="L6" s="123"/>
      <c r="M6" s="119">
        <v>200</v>
      </c>
      <c r="N6" s="156">
        <v>200</v>
      </c>
    </row>
    <row r="7" spans="1:14" x14ac:dyDescent="0.2">
      <c r="A7" s="11"/>
      <c r="B7" s="24" t="s">
        <v>25</v>
      </c>
      <c r="C7" s="22"/>
      <c r="E7" s="140">
        <v>276</v>
      </c>
      <c r="F7" s="33">
        <v>100</v>
      </c>
      <c r="G7" s="33">
        <v>55</v>
      </c>
      <c r="H7" s="59"/>
      <c r="I7" s="108">
        <v>771</v>
      </c>
      <c r="J7" s="77">
        <v>0</v>
      </c>
      <c r="K7" s="132">
        <v>793</v>
      </c>
      <c r="L7" s="123"/>
      <c r="M7" s="119">
        <v>2628</v>
      </c>
      <c r="N7" s="156">
        <v>0</v>
      </c>
    </row>
    <row r="8" spans="1:14" ht="13.5" thickBot="1" x14ac:dyDescent="0.25">
      <c r="A8" s="11"/>
      <c r="B8" s="18" t="s">
        <v>17</v>
      </c>
      <c r="C8" s="22"/>
      <c r="E8" s="141">
        <v>3175</v>
      </c>
      <c r="F8" s="33">
        <v>500</v>
      </c>
      <c r="G8" s="33">
        <v>1464</v>
      </c>
      <c r="H8" s="59"/>
      <c r="I8" s="108">
        <v>2911</v>
      </c>
      <c r="J8" s="77">
        <v>0</v>
      </c>
      <c r="K8" s="132">
        <v>574</v>
      </c>
      <c r="L8" s="123"/>
      <c r="M8" s="119">
        <v>137</v>
      </c>
      <c r="N8" s="156">
        <v>15</v>
      </c>
    </row>
    <row r="9" spans="1:14" ht="13.5" thickBot="1" x14ac:dyDescent="0.25">
      <c r="A9" s="11"/>
      <c r="B9" s="7"/>
      <c r="C9" s="22"/>
      <c r="D9" s="20" t="s">
        <v>15</v>
      </c>
      <c r="E9" s="142">
        <f>SUM(E5:E8)</f>
        <v>3601</v>
      </c>
      <c r="F9" s="34">
        <f>SUM(F5:F8)</f>
        <v>900</v>
      </c>
      <c r="G9" s="34">
        <f>SUM(G5:G8)</f>
        <v>1519</v>
      </c>
      <c r="H9" s="60"/>
      <c r="I9" s="109">
        <f>SUM(I3:I8)</f>
        <v>3682</v>
      </c>
      <c r="J9" s="110">
        <f>SUM(J5:J8)</f>
        <v>350</v>
      </c>
      <c r="K9" s="133">
        <v>1367</v>
      </c>
      <c r="L9" s="126"/>
      <c r="M9" s="120">
        <f>SUM(M5:M8)</f>
        <v>2965</v>
      </c>
      <c r="N9" s="157">
        <f>SUM(N5:N8)</f>
        <v>455</v>
      </c>
    </row>
    <row r="10" spans="1:14" x14ac:dyDescent="0.2">
      <c r="A10" s="14"/>
      <c r="B10" s="7"/>
      <c r="D10" s="16"/>
      <c r="E10" s="143"/>
      <c r="F10" s="35"/>
      <c r="G10" s="35"/>
      <c r="H10" s="61"/>
      <c r="I10" s="111"/>
      <c r="J10" s="77"/>
      <c r="K10" s="134"/>
      <c r="L10" s="127"/>
      <c r="M10" s="119"/>
      <c r="N10" s="156"/>
    </row>
    <row r="11" spans="1:14" x14ac:dyDescent="0.2">
      <c r="A11" s="11" t="s">
        <v>7</v>
      </c>
      <c r="E11" s="140"/>
      <c r="F11" s="36"/>
      <c r="G11" s="36"/>
      <c r="H11" s="62"/>
      <c r="I11" s="77"/>
      <c r="J11" s="77"/>
      <c r="K11" s="132"/>
      <c r="L11" s="123"/>
      <c r="M11" s="119"/>
      <c r="N11" s="156"/>
    </row>
    <row r="12" spans="1:14" x14ac:dyDescent="0.2">
      <c r="A12" s="11"/>
      <c r="B12" t="s">
        <v>12</v>
      </c>
      <c r="E12" s="140">
        <v>124</v>
      </c>
      <c r="F12" s="36">
        <v>0</v>
      </c>
      <c r="G12" s="36">
        <v>0</v>
      </c>
      <c r="H12" s="62"/>
      <c r="I12" s="77">
        <v>0</v>
      </c>
      <c r="J12" s="77">
        <v>150</v>
      </c>
      <c r="K12" s="132">
        <v>0</v>
      </c>
      <c r="L12" s="123"/>
      <c r="M12" s="119">
        <v>0</v>
      </c>
      <c r="N12" s="156">
        <v>160</v>
      </c>
    </row>
    <row r="13" spans="1:14" x14ac:dyDescent="0.2">
      <c r="A13" s="11"/>
      <c r="B13" s="13" t="s">
        <v>16</v>
      </c>
      <c r="E13" s="140">
        <v>630</v>
      </c>
      <c r="F13" s="36">
        <v>100</v>
      </c>
      <c r="G13" s="36">
        <v>0</v>
      </c>
      <c r="H13" s="62"/>
      <c r="I13" s="77">
        <v>730</v>
      </c>
      <c r="J13" s="77">
        <v>0</v>
      </c>
      <c r="K13" s="132">
        <v>0</v>
      </c>
      <c r="L13" s="123"/>
      <c r="M13" s="119">
        <v>880</v>
      </c>
      <c r="N13" s="156">
        <v>0</v>
      </c>
    </row>
    <row r="14" spans="1:14" x14ac:dyDescent="0.2">
      <c r="A14" s="11"/>
      <c r="B14" s="13" t="s">
        <v>45</v>
      </c>
      <c r="E14" s="140">
        <v>1520</v>
      </c>
      <c r="F14" s="36">
        <v>200</v>
      </c>
      <c r="G14" s="36">
        <v>1884</v>
      </c>
      <c r="H14" s="62"/>
      <c r="I14" s="77">
        <v>-40</v>
      </c>
      <c r="J14" s="77">
        <v>200</v>
      </c>
      <c r="K14" s="132">
        <v>60</v>
      </c>
      <c r="L14" s="123"/>
      <c r="M14" s="119">
        <v>100</v>
      </c>
      <c r="N14" s="156">
        <v>300</v>
      </c>
    </row>
    <row r="15" spans="1:14" ht="13.5" thickBot="1" x14ac:dyDescent="0.25">
      <c r="A15" s="14"/>
      <c r="B15" s="7" t="s">
        <v>18</v>
      </c>
      <c r="E15" s="141">
        <v>0</v>
      </c>
      <c r="F15" s="37">
        <v>200</v>
      </c>
      <c r="G15" s="37">
        <v>200</v>
      </c>
      <c r="H15" s="63"/>
      <c r="I15" s="112">
        <v>0</v>
      </c>
      <c r="J15" s="77">
        <v>200</v>
      </c>
      <c r="K15" s="132">
        <v>200</v>
      </c>
      <c r="L15" s="123"/>
      <c r="M15" s="119">
        <v>0</v>
      </c>
      <c r="N15" s="156">
        <v>200</v>
      </c>
    </row>
    <row r="16" spans="1:14" ht="13.5" thickBot="1" x14ac:dyDescent="0.25">
      <c r="A16" s="14"/>
      <c r="B16" s="7"/>
      <c r="D16" s="15" t="s">
        <v>15</v>
      </c>
      <c r="E16" s="144">
        <f>SUM(E12:E15)</f>
        <v>2274</v>
      </c>
      <c r="F16" s="38">
        <f>SUM(F12:F15)</f>
        <v>500</v>
      </c>
      <c r="G16" s="38">
        <f>SUM(G12:G15)</f>
        <v>2084</v>
      </c>
      <c r="H16" s="64"/>
      <c r="I16" s="113">
        <f>SUM(I12:I15)</f>
        <v>690</v>
      </c>
      <c r="J16" s="110">
        <f>SUM(J12:J15)</f>
        <v>550</v>
      </c>
      <c r="K16" s="133">
        <f>SUM(K12:K15)</f>
        <v>260</v>
      </c>
      <c r="L16" s="126"/>
      <c r="M16" s="120">
        <f>SUM(M12:M15)</f>
        <v>980</v>
      </c>
      <c r="N16" s="157">
        <f>SUM(N12:N15)</f>
        <v>660</v>
      </c>
    </row>
    <row r="17" spans="1:14" x14ac:dyDescent="0.2">
      <c r="A17" s="14"/>
      <c r="B17" s="7"/>
      <c r="D17" s="16"/>
      <c r="E17" s="143"/>
      <c r="F17" s="35"/>
      <c r="G17" s="35"/>
      <c r="H17" s="61"/>
      <c r="I17" s="111"/>
      <c r="J17" s="77"/>
      <c r="K17" s="134"/>
      <c r="L17" s="127"/>
      <c r="M17" s="121"/>
      <c r="N17" s="156"/>
    </row>
    <row r="18" spans="1:14" x14ac:dyDescent="0.2">
      <c r="A18" s="11" t="s">
        <v>11</v>
      </c>
      <c r="B18" s="7"/>
      <c r="D18" s="16"/>
      <c r="E18" s="145"/>
      <c r="F18" s="35"/>
      <c r="G18" s="35"/>
      <c r="H18" s="61"/>
      <c r="I18" s="111"/>
      <c r="J18" s="77"/>
      <c r="K18" s="132"/>
      <c r="L18" s="123"/>
      <c r="M18" s="119"/>
      <c r="N18" s="156"/>
    </row>
    <row r="19" spans="1:14" x14ac:dyDescent="0.2">
      <c r="A19" s="17"/>
      <c r="B19" s="7" t="s">
        <v>12</v>
      </c>
      <c r="D19" s="16"/>
      <c r="E19" s="146">
        <v>142</v>
      </c>
      <c r="F19" s="37">
        <v>0</v>
      </c>
      <c r="G19" s="37">
        <v>0</v>
      </c>
      <c r="H19" s="63"/>
      <c r="I19" s="112">
        <v>0</v>
      </c>
      <c r="J19" s="77">
        <v>75</v>
      </c>
      <c r="K19" s="132">
        <v>0</v>
      </c>
      <c r="L19" s="123"/>
      <c r="M19" s="119">
        <v>-1</v>
      </c>
      <c r="N19" s="156">
        <v>80</v>
      </c>
    </row>
    <row r="20" spans="1:14" x14ac:dyDescent="0.2">
      <c r="A20" s="14"/>
      <c r="B20" s="18" t="s">
        <v>17</v>
      </c>
      <c r="D20" s="16"/>
      <c r="E20" s="146">
        <v>433</v>
      </c>
      <c r="F20" s="37">
        <v>200</v>
      </c>
      <c r="G20" s="37">
        <v>312</v>
      </c>
      <c r="H20" s="63"/>
      <c r="I20" s="112">
        <v>0</v>
      </c>
      <c r="J20" s="77">
        <v>0</v>
      </c>
      <c r="K20" s="132">
        <v>20</v>
      </c>
      <c r="L20" s="123"/>
      <c r="M20" s="119">
        <v>10</v>
      </c>
      <c r="N20" s="156">
        <v>30</v>
      </c>
    </row>
    <row r="21" spans="1:14" x14ac:dyDescent="0.2">
      <c r="A21" s="14"/>
      <c r="B21" s="18" t="s">
        <v>19</v>
      </c>
      <c r="D21" s="16"/>
      <c r="E21" s="146">
        <v>0</v>
      </c>
      <c r="F21" s="37">
        <v>700</v>
      </c>
      <c r="G21" s="37">
        <v>0</v>
      </c>
      <c r="H21" s="63"/>
      <c r="I21" s="112">
        <v>1210</v>
      </c>
      <c r="J21" s="77">
        <v>400</v>
      </c>
      <c r="K21" s="132">
        <v>12</v>
      </c>
      <c r="L21" s="123"/>
      <c r="M21" s="119">
        <v>1643</v>
      </c>
      <c r="N21" s="156">
        <v>450</v>
      </c>
    </row>
    <row r="22" spans="1:14" x14ac:dyDescent="0.2">
      <c r="A22" s="14"/>
      <c r="B22" s="19" t="s">
        <v>20</v>
      </c>
      <c r="D22" s="16"/>
      <c r="E22" s="146">
        <v>59</v>
      </c>
      <c r="F22" s="37">
        <v>0</v>
      </c>
      <c r="G22" s="37">
        <v>0</v>
      </c>
      <c r="H22" s="63"/>
      <c r="I22" s="112">
        <v>0</v>
      </c>
      <c r="J22" s="77">
        <v>0</v>
      </c>
      <c r="K22" s="132">
        <v>0</v>
      </c>
      <c r="L22" s="123"/>
      <c r="M22" s="119">
        <v>0</v>
      </c>
      <c r="N22" s="156">
        <v>0</v>
      </c>
    </row>
    <row r="23" spans="1:14" ht="13.5" thickBot="1" x14ac:dyDescent="0.25">
      <c r="A23" s="14"/>
      <c r="B23" s="7" t="s">
        <v>9</v>
      </c>
      <c r="D23" s="16"/>
      <c r="E23" s="147">
        <v>0</v>
      </c>
      <c r="F23" s="37">
        <v>0</v>
      </c>
      <c r="G23" s="37">
        <v>12</v>
      </c>
      <c r="H23" s="63"/>
      <c r="I23" s="112">
        <v>0</v>
      </c>
      <c r="J23" s="77">
        <v>100</v>
      </c>
      <c r="K23" s="132">
        <v>0</v>
      </c>
      <c r="L23" s="123"/>
      <c r="M23" s="119">
        <v>100</v>
      </c>
      <c r="N23" s="156">
        <v>50</v>
      </c>
    </row>
    <row r="24" spans="1:14" ht="13.5" thickBot="1" x14ac:dyDescent="0.25">
      <c r="A24" s="14"/>
      <c r="B24" s="7"/>
      <c r="D24" s="15" t="s">
        <v>15</v>
      </c>
      <c r="E24" s="144">
        <f>SUM(E19:E23)</f>
        <v>634</v>
      </c>
      <c r="F24" s="38">
        <f>SUM(F19:F23)</f>
        <v>900</v>
      </c>
      <c r="G24" s="38">
        <f>SUM(G19:G23)</f>
        <v>324</v>
      </c>
      <c r="H24" s="64"/>
      <c r="I24" s="113">
        <f>SUM(I19:I23)</f>
        <v>1210</v>
      </c>
      <c r="J24" s="110">
        <f>SUM(J19:J23)</f>
        <v>575</v>
      </c>
      <c r="K24" s="135">
        <f>SUM(K19:K23)</f>
        <v>32</v>
      </c>
      <c r="L24" s="128"/>
      <c r="M24" s="122">
        <f>SUM(M19:M23)</f>
        <v>1752</v>
      </c>
      <c r="N24" s="158">
        <f>SUM(N19:N23)</f>
        <v>610</v>
      </c>
    </row>
    <row r="25" spans="1:14" x14ac:dyDescent="0.2">
      <c r="A25" s="14"/>
      <c r="B25" s="7"/>
      <c r="E25" s="148"/>
      <c r="F25" s="35"/>
      <c r="G25" s="35"/>
      <c r="H25" s="61"/>
      <c r="I25" s="111"/>
      <c r="J25" s="77"/>
      <c r="K25" s="134"/>
      <c r="L25" s="127"/>
      <c r="M25" s="121"/>
      <c r="N25" s="156"/>
    </row>
    <row r="26" spans="1:14" x14ac:dyDescent="0.2">
      <c r="A26" s="11" t="s">
        <v>6</v>
      </c>
      <c r="E26" s="140"/>
      <c r="F26" s="36"/>
      <c r="G26" s="36"/>
      <c r="H26" s="62"/>
      <c r="I26" s="77"/>
      <c r="J26" s="77"/>
      <c r="K26" s="132"/>
      <c r="L26" s="123"/>
      <c r="M26" s="119"/>
      <c r="N26" s="156"/>
    </row>
    <row r="27" spans="1:14" x14ac:dyDescent="0.2">
      <c r="A27" s="14"/>
      <c r="B27" s="7" t="s">
        <v>21</v>
      </c>
      <c r="E27" s="140">
        <v>21</v>
      </c>
      <c r="F27" s="33">
        <v>80</v>
      </c>
      <c r="G27" s="33">
        <v>79</v>
      </c>
      <c r="H27" s="59"/>
      <c r="I27" s="108">
        <v>0</v>
      </c>
      <c r="J27" s="77">
        <v>88</v>
      </c>
      <c r="K27" s="132">
        <v>114</v>
      </c>
      <c r="L27" s="123"/>
      <c r="M27" s="119">
        <v>0</v>
      </c>
      <c r="N27" s="156">
        <v>125</v>
      </c>
    </row>
    <row r="28" spans="1:14" x14ac:dyDescent="0.2">
      <c r="A28" s="14"/>
      <c r="B28" s="19" t="s">
        <v>22</v>
      </c>
      <c r="E28" s="140">
        <v>18</v>
      </c>
      <c r="F28" s="33">
        <v>80</v>
      </c>
      <c r="G28" s="33">
        <v>0</v>
      </c>
      <c r="H28" s="59"/>
      <c r="I28" s="108">
        <v>61</v>
      </c>
      <c r="J28" s="77">
        <v>88</v>
      </c>
      <c r="K28" s="132">
        <v>137</v>
      </c>
      <c r="L28" s="123"/>
      <c r="M28" s="119">
        <v>12</v>
      </c>
      <c r="N28" s="156">
        <v>100</v>
      </c>
    </row>
    <row r="29" spans="1:14" x14ac:dyDescent="0.2">
      <c r="A29" s="14"/>
      <c r="B29" s="19" t="s">
        <v>23</v>
      </c>
      <c r="E29" s="140">
        <v>46</v>
      </c>
      <c r="F29" s="33">
        <v>120</v>
      </c>
      <c r="G29" s="33">
        <v>232</v>
      </c>
      <c r="H29" s="59"/>
      <c r="I29" s="108">
        <v>0</v>
      </c>
      <c r="J29" s="77">
        <v>132</v>
      </c>
      <c r="K29" s="132">
        <v>303</v>
      </c>
      <c r="L29" s="123"/>
      <c r="M29" s="119">
        <v>-133</v>
      </c>
      <c r="N29" s="156">
        <v>250</v>
      </c>
    </row>
    <row r="30" spans="1:14" x14ac:dyDescent="0.2">
      <c r="A30" s="14"/>
      <c r="B30" s="18" t="s">
        <v>24</v>
      </c>
      <c r="E30" s="140">
        <v>5083</v>
      </c>
      <c r="F30" s="33">
        <v>500</v>
      </c>
      <c r="G30" s="33">
        <v>0</v>
      </c>
      <c r="H30" s="59"/>
      <c r="I30" s="108">
        <v>6683</v>
      </c>
      <c r="J30" s="77">
        <v>550</v>
      </c>
      <c r="K30" s="132">
        <v>0</v>
      </c>
      <c r="L30" s="123"/>
      <c r="M30" s="119">
        <v>6420</v>
      </c>
      <c r="N30" s="156">
        <v>1000</v>
      </c>
    </row>
    <row r="31" spans="1:14" x14ac:dyDescent="0.2">
      <c r="A31" s="14"/>
      <c r="B31" s="18"/>
      <c r="E31" s="140"/>
      <c r="F31" s="33"/>
      <c r="G31" s="33"/>
      <c r="H31" s="59"/>
      <c r="I31" s="108"/>
      <c r="J31" s="77"/>
      <c r="K31" s="132"/>
      <c r="L31" s="123"/>
      <c r="M31" s="119">
        <v>813</v>
      </c>
      <c r="N31" s="156">
        <v>0</v>
      </c>
    </row>
    <row r="32" spans="1:14" x14ac:dyDescent="0.2">
      <c r="A32" s="14"/>
      <c r="B32" s="7" t="s">
        <v>8</v>
      </c>
      <c r="E32" s="140">
        <v>109</v>
      </c>
      <c r="F32" s="33">
        <v>45</v>
      </c>
      <c r="G32" s="33">
        <v>0</v>
      </c>
      <c r="H32" s="59"/>
      <c r="I32" s="108">
        <v>154</v>
      </c>
      <c r="J32" s="77">
        <v>50</v>
      </c>
      <c r="K32" s="132">
        <v>989</v>
      </c>
      <c r="L32" s="123"/>
      <c r="M32" s="119">
        <v>-785</v>
      </c>
      <c r="N32" s="156">
        <v>1150</v>
      </c>
    </row>
    <row r="33" spans="1:14" x14ac:dyDescent="0.2">
      <c r="A33" s="14"/>
      <c r="B33" s="18" t="s">
        <v>17</v>
      </c>
      <c r="E33" s="140">
        <v>1369</v>
      </c>
      <c r="F33" s="33">
        <v>0</v>
      </c>
      <c r="G33" s="33">
        <v>461</v>
      </c>
      <c r="H33" s="59"/>
      <c r="I33" s="108">
        <v>0</v>
      </c>
      <c r="J33" s="77">
        <v>0</v>
      </c>
      <c r="K33" s="132">
        <v>10</v>
      </c>
      <c r="L33" s="123"/>
      <c r="M33" s="119">
        <f t="shared" ref="M32:M35" si="0">H33+J33</f>
        <v>0</v>
      </c>
      <c r="N33" s="156">
        <v>15</v>
      </c>
    </row>
    <row r="34" spans="1:14" x14ac:dyDescent="0.2">
      <c r="A34" s="14"/>
      <c r="B34" s="19" t="s">
        <v>13</v>
      </c>
      <c r="E34" s="140">
        <v>-35</v>
      </c>
      <c r="F34" s="33">
        <v>35</v>
      </c>
      <c r="G34" s="33">
        <v>0</v>
      </c>
      <c r="H34" s="59"/>
      <c r="I34" s="108">
        <v>0</v>
      </c>
      <c r="J34" s="77">
        <v>0</v>
      </c>
      <c r="K34" s="132">
        <v>0</v>
      </c>
      <c r="L34" s="123"/>
      <c r="M34" s="119">
        <f t="shared" si="0"/>
        <v>0</v>
      </c>
      <c r="N34" s="156">
        <v>0</v>
      </c>
    </row>
    <row r="35" spans="1:14" ht="13.5" thickBot="1" x14ac:dyDescent="0.25">
      <c r="A35" s="14"/>
      <c r="B35" s="19" t="s">
        <v>12</v>
      </c>
      <c r="E35" s="141">
        <v>100</v>
      </c>
      <c r="F35" s="33">
        <v>0</v>
      </c>
      <c r="G35" s="33">
        <v>0</v>
      </c>
      <c r="H35" s="59"/>
      <c r="I35" s="108">
        <v>0</v>
      </c>
      <c r="J35" s="77">
        <v>75</v>
      </c>
      <c r="K35" s="132">
        <v>0</v>
      </c>
      <c r="L35" s="123"/>
      <c r="M35" s="119">
        <v>1</v>
      </c>
      <c r="N35" s="156">
        <v>80</v>
      </c>
    </row>
    <row r="36" spans="1:14" ht="13.5" thickBot="1" x14ac:dyDescent="0.25">
      <c r="A36" s="14"/>
      <c r="D36" s="20" t="s">
        <v>15</v>
      </c>
      <c r="E36" s="142">
        <f>SUM(E27:E35)</f>
        <v>6711</v>
      </c>
      <c r="F36" s="34">
        <f>SUM(F27:F35)</f>
        <v>860</v>
      </c>
      <c r="G36" s="34">
        <f>SUM(G27:G35)</f>
        <v>772</v>
      </c>
      <c r="H36" s="60"/>
      <c r="I36" s="109">
        <f>SUM(I27:I35)</f>
        <v>6898</v>
      </c>
      <c r="J36" s="110">
        <f>SUM(J27:J35)</f>
        <v>983</v>
      </c>
      <c r="K36" s="135">
        <f>SUM(K27:K35)</f>
        <v>1553</v>
      </c>
      <c r="L36" s="128"/>
      <c r="M36" s="122">
        <f>SUM(M27:M35)</f>
        <v>6328</v>
      </c>
      <c r="N36" s="158">
        <f>SUM(N27:N35)</f>
        <v>2720</v>
      </c>
    </row>
    <row r="37" spans="1:14" x14ac:dyDescent="0.2">
      <c r="A37" s="14"/>
      <c r="D37" s="21"/>
      <c r="E37" s="138"/>
      <c r="F37" s="33"/>
      <c r="G37" s="33"/>
      <c r="H37" s="59"/>
      <c r="I37" s="108"/>
      <c r="J37" s="77"/>
      <c r="K37" s="134"/>
      <c r="L37" s="127"/>
      <c r="M37" s="121"/>
      <c r="N37" s="156"/>
    </row>
    <row r="38" spans="1:14" x14ac:dyDescent="0.2">
      <c r="A38" s="11" t="s">
        <v>26</v>
      </c>
      <c r="B38" s="22"/>
      <c r="C38" s="22"/>
      <c r="E38" s="140"/>
      <c r="F38" s="33"/>
      <c r="G38" s="33"/>
      <c r="H38" s="59"/>
      <c r="I38" s="108"/>
      <c r="J38" s="77"/>
      <c r="K38" s="132"/>
      <c r="L38" s="123"/>
      <c r="M38" s="119"/>
      <c r="N38" s="156"/>
    </row>
    <row r="39" spans="1:14" x14ac:dyDescent="0.2">
      <c r="A39" s="14"/>
      <c r="B39" s="7" t="s">
        <v>55</v>
      </c>
      <c r="C39" s="55" t="s">
        <v>63</v>
      </c>
      <c r="E39" s="140">
        <v>-2285</v>
      </c>
      <c r="F39" s="33">
        <v>1500</v>
      </c>
      <c r="G39" s="33">
        <v>2423</v>
      </c>
      <c r="H39" s="59"/>
      <c r="I39" s="108">
        <v>-1859</v>
      </c>
      <c r="J39" s="77">
        <v>1300</v>
      </c>
      <c r="K39" s="132">
        <v>1663</v>
      </c>
      <c r="L39" s="123"/>
      <c r="M39" s="119">
        <v>-147</v>
      </c>
      <c r="N39" s="156">
        <v>1300</v>
      </c>
    </row>
    <row r="40" spans="1:14" x14ac:dyDescent="0.2">
      <c r="A40" s="11"/>
      <c r="B40" s="22" t="s">
        <v>12</v>
      </c>
      <c r="C40" s="22"/>
      <c r="E40" s="140">
        <v>300</v>
      </c>
      <c r="F40" s="33">
        <v>0</v>
      </c>
      <c r="G40" s="33">
        <v>0</v>
      </c>
      <c r="H40" s="59"/>
      <c r="I40" s="108">
        <v>0</v>
      </c>
      <c r="J40" s="77">
        <v>225</v>
      </c>
      <c r="K40" s="132">
        <v>0</v>
      </c>
      <c r="L40" s="123"/>
      <c r="M40" s="119">
        <v>-1</v>
      </c>
      <c r="N40" s="156">
        <v>240</v>
      </c>
    </row>
    <row r="41" spans="1:14" x14ac:dyDescent="0.2">
      <c r="A41" s="11"/>
      <c r="B41" s="7" t="s">
        <v>44</v>
      </c>
      <c r="C41" s="22"/>
      <c r="E41" s="140">
        <v>0</v>
      </c>
      <c r="F41" s="33">
        <v>0</v>
      </c>
      <c r="G41" s="33">
        <v>0</v>
      </c>
      <c r="H41" s="59"/>
      <c r="I41" s="108">
        <v>0</v>
      </c>
      <c r="J41" s="77">
        <v>500</v>
      </c>
      <c r="K41" s="132">
        <v>500</v>
      </c>
      <c r="L41" s="123"/>
      <c r="M41" s="119">
        <v>0</v>
      </c>
      <c r="N41" s="156">
        <v>650</v>
      </c>
    </row>
    <row r="42" spans="1:14" x14ac:dyDescent="0.2">
      <c r="A42" s="11"/>
      <c r="B42" s="7" t="s">
        <v>29</v>
      </c>
      <c r="C42" s="7"/>
      <c r="E42" s="140">
        <v>26</v>
      </c>
      <c r="F42" s="33">
        <v>100</v>
      </c>
      <c r="G42" s="33">
        <v>40</v>
      </c>
      <c r="H42" s="59"/>
      <c r="I42" s="108">
        <v>86</v>
      </c>
      <c r="J42" s="77">
        <v>120</v>
      </c>
      <c r="K42" s="132">
        <v>302</v>
      </c>
      <c r="L42" s="123"/>
      <c r="M42" s="119">
        <v>0</v>
      </c>
      <c r="N42" s="156">
        <v>150</v>
      </c>
    </row>
    <row r="43" spans="1:14" x14ac:dyDescent="0.2">
      <c r="A43" s="14"/>
      <c r="B43" s="7" t="s">
        <v>30</v>
      </c>
      <c r="E43" s="140">
        <v>30</v>
      </c>
      <c r="F43" s="33">
        <v>1</v>
      </c>
      <c r="G43" s="33">
        <v>13</v>
      </c>
      <c r="H43" s="59"/>
      <c r="I43" s="108">
        <v>18</v>
      </c>
      <c r="J43" s="77">
        <v>1</v>
      </c>
      <c r="K43" s="132">
        <v>13</v>
      </c>
      <c r="L43" s="123"/>
      <c r="M43" s="119">
        <v>5</v>
      </c>
      <c r="N43" s="156">
        <v>1</v>
      </c>
    </row>
    <row r="44" spans="1:14" x14ac:dyDescent="0.2">
      <c r="A44" s="14"/>
      <c r="B44" s="7" t="s">
        <v>31</v>
      </c>
      <c r="E44" s="140">
        <v>-10</v>
      </c>
      <c r="F44" s="33">
        <v>120</v>
      </c>
      <c r="G44" s="33">
        <v>130</v>
      </c>
      <c r="H44" s="59"/>
      <c r="I44" s="108">
        <v>-20</v>
      </c>
      <c r="J44" s="77">
        <v>180</v>
      </c>
      <c r="K44" s="132">
        <v>140</v>
      </c>
      <c r="L44" s="123"/>
      <c r="M44" s="119">
        <v>0</v>
      </c>
      <c r="N44" s="156">
        <v>150</v>
      </c>
    </row>
    <row r="45" spans="1:14" x14ac:dyDescent="0.2">
      <c r="A45" s="14"/>
      <c r="B45" s="7" t="s">
        <v>32</v>
      </c>
      <c r="E45" s="140">
        <v>0</v>
      </c>
      <c r="F45" s="33">
        <v>0</v>
      </c>
      <c r="G45" s="33">
        <v>0</v>
      </c>
      <c r="H45" s="59"/>
      <c r="I45" s="108">
        <v>0</v>
      </c>
      <c r="J45" s="77">
        <v>0</v>
      </c>
      <c r="K45" s="132">
        <v>0</v>
      </c>
      <c r="L45" s="123"/>
      <c r="M45" s="119">
        <f t="shared" ref="M41:M51" si="1">H45+J45</f>
        <v>0</v>
      </c>
      <c r="N45" s="156">
        <v>0</v>
      </c>
    </row>
    <row r="46" spans="1:14" x14ac:dyDescent="0.2">
      <c r="A46" s="14"/>
      <c r="B46" s="25" t="s">
        <v>33</v>
      </c>
      <c r="E46" s="140">
        <v>5159</v>
      </c>
      <c r="F46" s="33">
        <v>200</v>
      </c>
      <c r="G46" s="33">
        <v>220</v>
      </c>
      <c r="H46" s="59"/>
      <c r="I46" s="108">
        <v>5439</v>
      </c>
      <c r="J46" s="77">
        <v>0</v>
      </c>
      <c r="K46" s="132">
        <v>2571</v>
      </c>
      <c r="L46" s="123"/>
      <c r="M46" s="119">
        <v>2383</v>
      </c>
      <c r="N46" s="156">
        <v>0</v>
      </c>
    </row>
    <row r="47" spans="1:14" x14ac:dyDescent="0.2">
      <c r="A47" s="14"/>
      <c r="B47" s="7" t="s">
        <v>34</v>
      </c>
      <c r="E47" s="140">
        <v>15</v>
      </c>
      <c r="F47" s="33">
        <v>35</v>
      </c>
      <c r="G47" s="33">
        <v>49</v>
      </c>
      <c r="H47" s="59"/>
      <c r="I47" s="108">
        <v>1</v>
      </c>
      <c r="J47" s="77">
        <v>55</v>
      </c>
      <c r="K47" s="132">
        <v>0</v>
      </c>
      <c r="L47" s="123"/>
      <c r="M47" s="119">
        <v>0</v>
      </c>
      <c r="N47" s="156">
        <v>55</v>
      </c>
    </row>
    <row r="48" spans="1:14" x14ac:dyDescent="0.2">
      <c r="A48" s="14"/>
      <c r="B48" s="7" t="s">
        <v>35</v>
      </c>
      <c r="E48" s="140">
        <v>43</v>
      </c>
      <c r="F48" s="33">
        <v>60</v>
      </c>
      <c r="G48" s="33">
        <v>42</v>
      </c>
      <c r="H48" s="59"/>
      <c r="I48" s="108">
        <v>61</v>
      </c>
      <c r="J48" s="77">
        <v>60</v>
      </c>
      <c r="K48" s="132">
        <v>91</v>
      </c>
      <c r="L48" s="123"/>
      <c r="M48" s="119">
        <v>0</v>
      </c>
      <c r="N48" s="156">
        <v>75</v>
      </c>
    </row>
    <row r="49" spans="1:14" x14ac:dyDescent="0.2">
      <c r="A49" s="14"/>
      <c r="B49" s="18" t="s">
        <v>36</v>
      </c>
      <c r="E49" s="140">
        <v>3500</v>
      </c>
      <c r="F49" s="33">
        <v>500</v>
      </c>
      <c r="G49" s="33">
        <v>2025</v>
      </c>
      <c r="H49" s="59"/>
      <c r="I49" s="108">
        <v>1975</v>
      </c>
      <c r="J49" s="77">
        <v>200</v>
      </c>
      <c r="K49" s="132">
        <v>0</v>
      </c>
      <c r="L49" s="123"/>
      <c r="M49" s="119">
        <v>2175</v>
      </c>
      <c r="N49" s="156">
        <v>200</v>
      </c>
    </row>
    <row r="50" spans="1:14" x14ac:dyDescent="0.2">
      <c r="A50" s="14"/>
      <c r="B50" s="18" t="s">
        <v>17</v>
      </c>
      <c r="E50" s="140">
        <v>1490</v>
      </c>
      <c r="F50" s="33">
        <v>0</v>
      </c>
      <c r="G50" s="33"/>
      <c r="H50" s="59"/>
      <c r="I50" s="108">
        <v>2596</v>
      </c>
      <c r="J50" s="77">
        <v>0</v>
      </c>
      <c r="K50" s="132">
        <v>2734</v>
      </c>
      <c r="L50" s="123"/>
      <c r="M50" s="119">
        <v>1357</v>
      </c>
      <c r="N50" s="156">
        <v>0</v>
      </c>
    </row>
    <row r="51" spans="1:14" ht="13.5" thickBot="1" x14ac:dyDescent="0.25">
      <c r="A51" s="14"/>
      <c r="B51" s="18" t="s">
        <v>8</v>
      </c>
      <c r="E51" s="141">
        <v>75</v>
      </c>
      <c r="F51" s="33">
        <v>0</v>
      </c>
      <c r="G51" s="33"/>
      <c r="H51" s="59"/>
      <c r="I51" s="108">
        <v>75</v>
      </c>
      <c r="J51" s="77">
        <v>100</v>
      </c>
      <c r="K51" s="132">
        <v>0</v>
      </c>
      <c r="L51" s="123"/>
      <c r="M51" s="119">
        <v>0</v>
      </c>
      <c r="N51" s="156">
        <v>0</v>
      </c>
    </row>
    <row r="52" spans="1:14" ht="13.5" thickBot="1" x14ac:dyDescent="0.25">
      <c r="A52" s="14"/>
      <c r="D52" s="20" t="s">
        <v>15</v>
      </c>
      <c r="E52" s="142">
        <f>SUM(E39:E51)</f>
        <v>8343</v>
      </c>
      <c r="F52" s="34">
        <f>SUM(F39:F51)</f>
        <v>2516</v>
      </c>
      <c r="G52" s="34">
        <f>SUM(G39:G51)</f>
        <v>4942</v>
      </c>
      <c r="H52" s="60"/>
      <c r="I52" s="109">
        <f>SUM(I39:I51)</f>
        <v>8372</v>
      </c>
      <c r="J52" s="110">
        <f>SUM(J39:J51)</f>
        <v>2741</v>
      </c>
      <c r="K52" s="135">
        <f>SUM(K39:K51)</f>
        <v>8014</v>
      </c>
      <c r="L52" s="128"/>
      <c r="M52" s="122">
        <f>SUM(M39:M51)</f>
        <v>5772</v>
      </c>
      <c r="N52" s="158">
        <f>SUM(N39:N51)</f>
        <v>2821</v>
      </c>
    </row>
    <row r="53" spans="1:14" s="7" customFormat="1" x14ac:dyDescent="0.2">
      <c r="A53" s="31"/>
      <c r="D53" s="5"/>
      <c r="E53" s="139"/>
      <c r="F53" s="33"/>
      <c r="G53" s="33"/>
      <c r="H53" s="59"/>
      <c r="I53" s="108"/>
      <c r="J53" s="108"/>
      <c r="K53" s="134"/>
      <c r="L53" s="127"/>
      <c r="M53" s="121"/>
      <c r="N53" s="119"/>
    </row>
    <row r="54" spans="1:14" s="7" customFormat="1" x14ac:dyDescent="0.2">
      <c r="A54" s="31" t="s">
        <v>37</v>
      </c>
      <c r="D54" s="5"/>
      <c r="E54" s="149"/>
      <c r="F54" s="33"/>
      <c r="G54" s="33"/>
      <c r="H54" s="59"/>
      <c r="I54" s="108"/>
      <c r="J54" s="108"/>
      <c r="K54" s="132"/>
      <c r="L54" s="123"/>
      <c r="M54" s="119"/>
      <c r="N54" s="119"/>
    </row>
    <row r="55" spans="1:14" s="7" customFormat="1" x14ac:dyDescent="0.2">
      <c r="A55" s="31"/>
      <c r="B55" s="7" t="s">
        <v>38</v>
      </c>
      <c r="D55" s="5"/>
      <c r="E55" s="149">
        <v>-933</v>
      </c>
      <c r="F55" s="33">
        <v>8700</v>
      </c>
      <c r="G55" s="33">
        <v>9168</v>
      </c>
      <c r="H55" s="59"/>
      <c r="I55" s="108">
        <v>-1241</v>
      </c>
      <c r="J55" s="108">
        <v>9500</v>
      </c>
      <c r="K55" s="132">
        <v>10234</v>
      </c>
      <c r="L55" s="123"/>
      <c r="M55" s="119">
        <v>-462</v>
      </c>
      <c r="N55" s="119">
        <v>10000</v>
      </c>
    </row>
    <row r="56" spans="1:14" s="7" customFormat="1" x14ac:dyDescent="0.2">
      <c r="A56" s="31"/>
      <c r="B56" s="7" t="s">
        <v>1</v>
      </c>
      <c r="D56" s="5"/>
      <c r="E56" s="149">
        <v>443</v>
      </c>
      <c r="F56" s="33">
        <v>1240</v>
      </c>
      <c r="G56" s="33">
        <v>633</v>
      </c>
      <c r="H56" s="59"/>
      <c r="I56" s="108">
        <v>1050</v>
      </c>
      <c r="J56" s="108">
        <v>800</v>
      </c>
      <c r="K56" s="132">
        <v>633</v>
      </c>
      <c r="L56" s="123"/>
      <c r="M56" s="119">
        <v>0</v>
      </c>
      <c r="N56" s="119">
        <v>900</v>
      </c>
    </row>
    <row r="57" spans="1:14" s="7" customFormat="1" x14ac:dyDescent="0.2">
      <c r="A57" s="31"/>
      <c r="B57" s="7" t="s">
        <v>2</v>
      </c>
      <c r="D57" s="5"/>
      <c r="E57" s="149">
        <v>-277</v>
      </c>
      <c r="F57" s="33">
        <v>930</v>
      </c>
      <c r="G57" s="33">
        <v>1115</v>
      </c>
      <c r="H57" s="59"/>
      <c r="I57" s="108">
        <v>0</v>
      </c>
      <c r="J57" s="108">
        <v>1200</v>
      </c>
      <c r="K57" s="132">
        <v>1138</v>
      </c>
      <c r="L57" s="123"/>
      <c r="M57" s="119">
        <v>0</v>
      </c>
      <c r="N57" s="119">
        <v>1260</v>
      </c>
    </row>
    <row r="58" spans="1:14" s="7" customFormat="1" x14ac:dyDescent="0.2">
      <c r="A58" s="31"/>
      <c r="B58" s="7" t="s">
        <v>3</v>
      </c>
      <c r="D58" s="5"/>
      <c r="E58" s="149">
        <v>50</v>
      </c>
      <c r="F58" s="33">
        <v>150</v>
      </c>
      <c r="G58" s="33">
        <v>338</v>
      </c>
      <c r="H58" s="59"/>
      <c r="I58" s="108">
        <v>-30</v>
      </c>
      <c r="J58" s="108">
        <v>500</v>
      </c>
      <c r="K58" s="132">
        <v>236</v>
      </c>
      <c r="L58" s="123"/>
      <c r="M58" s="119">
        <v>0</v>
      </c>
      <c r="N58" s="119">
        <v>550</v>
      </c>
    </row>
    <row r="59" spans="1:14" s="7" customFormat="1" x14ac:dyDescent="0.2">
      <c r="A59" s="31"/>
      <c r="B59" s="7" t="s">
        <v>4</v>
      </c>
      <c r="D59" s="5"/>
      <c r="E59" s="149">
        <v>200</v>
      </c>
      <c r="F59" s="33">
        <v>200</v>
      </c>
      <c r="G59" s="33">
        <v>400</v>
      </c>
      <c r="H59" s="59"/>
      <c r="I59" s="108">
        <v>0</v>
      </c>
      <c r="J59" s="108">
        <v>200</v>
      </c>
      <c r="K59" s="132">
        <v>200</v>
      </c>
      <c r="L59" s="123"/>
      <c r="M59" s="119">
        <v>0</v>
      </c>
      <c r="N59" s="119">
        <v>200</v>
      </c>
    </row>
    <row r="60" spans="1:14" s="7" customFormat="1" x14ac:dyDescent="0.2">
      <c r="A60" s="31"/>
      <c r="B60" s="18" t="s">
        <v>40</v>
      </c>
      <c r="D60" s="5"/>
      <c r="E60" s="149">
        <v>1276</v>
      </c>
      <c r="F60" s="33">
        <v>0</v>
      </c>
      <c r="G60" s="33">
        <v>0</v>
      </c>
      <c r="H60" s="59"/>
      <c r="I60" s="108">
        <v>1276</v>
      </c>
      <c r="J60" s="108">
        <v>0</v>
      </c>
      <c r="K60" s="132">
        <v>0</v>
      </c>
      <c r="L60" s="123"/>
      <c r="M60" s="119">
        <v>1276</v>
      </c>
      <c r="N60" s="119">
        <v>2300</v>
      </c>
    </row>
    <row r="61" spans="1:14" s="7" customFormat="1" x14ac:dyDescent="0.2">
      <c r="A61" s="31"/>
      <c r="B61" s="7" t="s">
        <v>41</v>
      </c>
      <c r="D61" s="5"/>
      <c r="E61" s="149">
        <v>191</v>
      </c>
      <c r="F61" s="33">
        <v>0</v>
      </c>
      <c r="G61" s="33">
        <v>592</v>
      </c>
      <c r="H61" s="59"/>
      <c r="I61" s="108">
        <v>-406</v>
      </c>
      <c r="J61" s="108">
        <v>250</v>
      </c>
      <c r="K61" s="132">
        <v>901</v>
      </c>
      <c r="L61" s="123"/>
      <c r="M61" s="119">
        <v>-460</v>
      </c>
      <c r="N61" s="119">
        <v>250</v>
      </c>
    </row>
    <row r="62" spans="1:14" s="7" customFormat="1" ht="13.5" thickBot="1" x14ac:dyDescent="0.25">
      <c r="A62" s="31"/>
      <c r="B62" s="7" t="s">
        <v>5</v>
      </c>
      <c r="D62" s="5"/>
      <c r="E62" s="150">
        <v>7798</v>
      </c>
      <c r="F62" s="33">
        <v>3652</v>
      </c>
      <c r="G62" s="33">
        <v>1920</v>
      </c>
      <c r="H62" s="59"/>
      <c r="I62" s="108">
        <v>9531</v>
      </c>
      <c r="J62" s="108">
        <v>3347</v>
      </c>
      <c r="K62" s="132">
        <v>3888</v>
      </c>
      <c r="L62" s="123"/>
      <c r="M62" s="124">
        <v>8990</v>
      </c>
      <c r="N62" s="119">
        <v>3917</v>
      </c>
    </row>
    <row r="63" spans="1:14" s="7" customFormat="1" ht="13.5" thickBot="1" x14ac:dyDescent="0.25">
      <c r="A63" s="31"/>
      <c r="D63" s="20" t="s">
        <v>15</v>
      </c>
      <c r="E63" s="151">
        <f>SUM(E55:E62)</f>
        <v>8748</v>
      </c>
      <c r="F63" s="65">
        <f>SUM(F55:F62)</f>
        <v>14872</v>
      </c>
      <c r="G63" s="66">
        <f>SUM(G55:G62)</f>
        <v>14166</v>
      </c>
      <c r="H63" s="67"/>
      <c r="I63" s="114">
        <f>SUM(I55:I62)</f>
        <v>10180</v>
      </c>
      <c r="J63" s="114">
        <f>SUM(J55:J62)</f>
        <v>15797</v>
      </c>
      <c r="K63" s="135">
        <f>SUM(K55:K62)</f>
        <v>17230</v>
      </c>
      <c r="L63" s="128"/>
      <c r="M63" s="122">
        <f>SUM(M55:M62)</f>
        <v>9344</v>
      </c>
      <c r="N63" s="159">
        <f>SUM(N55:N62)</f>
        <v>19377</v>
      </c>
    </row>
    <row r="64" spans="1:14" s="7" customFormat="1" x14ac:dyDescent="0.2">
      <c r="A64" s="31"/>
      <c r="D64" s="5"/>
      <c r="E64" s="152"/>
      <c r="F64" s="68"/>
      <c r="G64" s="69"/>
      <c r="H64" s="70"/>
      <c r="I64" s="115"/>
      <c r="J64" s="115"/>
      <c r="K64" s="134"/>
      <c r="L64" s="127"/>
      <c r="M64" s="121"/>
      <c r="N64" s="160"/>
    </row>
    <row r="65" spans="1:14" s="29" customFormat="1" ht="13.5" thickBot="1" x14ac:dyDescent="0.25">
      <c r="A65" s="32" t="s">
        <v>39</v>
      </c>
      <c r="B65" s="27"/>
      <c r="C65" s="27"/>
      <c r="D65" s="28"/>
      <c r="E65" s="71">
        <f>SUM(E16+E24+E36+E9+E52+E63)</f>
        <v>30311</v>
      </c>
      <c r="F65" s="71">
        <f>SUM(F16+F24+F36+F9+F52+F63)</f>
        <v>20548</v>
      </c>
      <c r="G65" s="71">
        <f>SUM(G16+G24+G36+G9+G52+G63)</f>
        <v>23807</v>
      </c>
      <c r="H65" s="72"/>
      <c r="I65" s="116">
        <f>SUM(I9+I16+I24+I36+I52+I63)</f>
        <v>31032</v>
      </c>
      <c r="J65" s="116">
        <f>SUM(J9+J16+J24+J36+J52+J63)</f>
        <v>20996</v>
      </c>
      <c r="K65" s="136">
        <f>SUM(K16+K24+K36+K9+K52+K63)</f>
        <v>28456</v>
      </c>
      <c r="L65" s="129"/>
      <c r="M65" s="125">
        <f>SUM(M16+M24+M36+M9+M52+M63)</f>
        <v>27141</v>
      </c>
      <c r="N65" s="161">
        <f>SUM(N9+N16+N24+N36+N52+N63)</f>
        <v>26643</v>
      </c>
    </row>
    <row r="66" spans="1:14" s="29" customFormat="1" x14ac:dyDescent="0.2">
      <c r="D66" s="21"/>
      <c r="E66" s="21"/>
      <c r="F66" s="39"/>
      <c r="G66" s="39"/>
      <c r="H66" s="39"/>
      <c r="I66" s="39"/>
      <c r="J66" s="39"/>
      <c r="K66" s="39"/>
    </row>
    <row r="68" spans="1:14" ht="15.75" x14ac:dyDescent="0.25">
      <c r="A68" s="40" t="s">
        <v>64</v>
      </c>
      <c r="E68" s="1"/>
      <c r="J68" s="1"/>
      <c r="K68" s="1"/>
    </row>
    <row r="69" spans="1:14" ht="51" x14ac:dyDescent="0.2">
      <c r="A69" s="41" t="s">
        <v>47</v>
      </c>
      <c r="B69" s="117"/>
      <c r="C69" s="42" t="s">
        <v>65</v>
      </c>
      <c r="D69" s="43" t="s">
        <v>66</v>
      </c>
      <c r="E69" s="44" t="s">
        <v>67</v>
      </c>
      <c r="F69" s="118" t="s">
        <v>68</v>
      </c>
      <c r="H69" s="166"/>
      <c r="I69" s="166"/>
      <c r="J69" s="166"/>
      <c r="K69" s="166"/>
    </row>
    <row r="70" spans="1:14" x14ac:dyDescent="0.2">
      <c r="A70" s="45" t="s">
        <v>7</v>
      </c>
      <c r="B70" s="46"/>
      <c r="C70" s="47">
        <v>121.4</v>
      </c>
      <c r="D70" s="48">
        <v>660</v>
      </c>
      <c r="E70" s="48">
        <v>3116</v>
      </c>
      <c r="F70" s="49">
        <f>SUM(D70:E70)</f>
        <v>3776</v>
      </c>
      <c r="H70" s="168"/>
      <c r="I70" s="168"/>
      <c r="J70" s="167"/>
      <c r="K70" s="167"/>
    </row>
    <row r="71" spans="1:14" x14ac:dyDescent="0.2">
      <c r="A71" s="50" t="s">
        <v>11</v>
      </c>
      <c r="B71" s="46"/>
      <c r="C71" s="47">
        <v>101.3</v>
      </c>
      <c r="D71" s="48">
        <v>610</v>
      </c>
      <c r="E71" s="48">
        <v>2600</v>
      </c>
      <c r="F71" s="49">
        <f>SUM(D71:E71)</f>
        <v>3210</v>
      </c>
      <c r="H71" s="168"/>
      <c r="I71" s="168"/>
      <c r="J71" s="167"/>
      <c r="K71" s="167"/>
    </row>
    <row r="72" spans="1:14" x14ac:dyDescent="0.2">
      <c r="A72" s="45" t="s">
        <v>48</v>
      </c>
      <c r="B72" s="46"/>
      <c r="C72" s="47">
        <v>212.2</v>
      </c>
      <c r="D72" s="48">
        <v>2720</v>
      </c>
      <c r="E72" s="48">
        <v>5447</v>
      </c>
      <c r="F72" s="49">
        <f>SUM(D72:E72)</f>
        <v>8167</v>
      </c>
      <c r="H72" s="168"/>
      <c r="I72" s="168"/>
      <c r="J72" s="167"/>
      <c r="K72" s="167"/>
    </row>
    <row r="73" spans="1:14" x14ac:dyDescent="0.2">
      <c r="A73" s="50" t="s">
        <v>10</v>
      </c>
      <c r="B73" s="46"/>
      <c r="C73" s="47">
        <v>114.6</v>
      </c>
      <c r="D73" s="48">
        <v>455</v>
      </c>
      <c r="E73" s="48">
        <v>2942</v>
      </c>
      <c r="F73" s="49">
        <f>SUM(D73:E73)</f>
        <v>3397</v>
      </c>
      <c r="H73" s="168"/>
      <c r="I73" s="168"/>
      <c r="J73" s="167"/>
      <c r="K73" s="167"/>
    </row>
    <row r="74" spans="1:14" x14ac:dyDescent="0.2">
      <c r="A74" s="50" t="s">
        <v>49</v>
      </c>
      <c r="B74" s="46"/>
      <c r="C74" s="47">
        <v>205.4</v>
      </c>
      <c r="D74" s="48">
        <v>2821</v>
      </c>
      <c r="E74" s="48">
        <v>5272</v>
      </c>
      <c r="F74" s="49">
        <f>SUM(D74:E74)</f>
        <v>8093</v>
      </c>
      <c r="H74" s="168"/>
      <c r="I74" s="168"/>
      <c r="J74" s="167"/>
      <c r="K74" s="167"/>
    </row>
    <row r="75" spans="1:14" x14ac:dyDescent="0.2">
      <c r="A75" s="51" t="s">
        <v>15</v>
      </c>
      <c r="B75" s="52"/>
      <c r="C75" s="47">
        <f>SUM(C70:C74)</f>
        <v>754.9</v>
      </c>
      <c r="D75" s="53">
        <f>SUM(D70:D74)</f>
        <v>7266</v>
      </c>
      <c r="E75" s="54">
        <f>SUM(E70:E74)</f>
        <v>19377</v>
      </c>
      <c r="F75" s="49">
        <f>SUM(F70:F74)</f>
        <v>26643</v>
      </c>
      <c r="H75" s="169"/>
      <c r="I75" s="169"/>
      <c r="J75" s="167"/>
      <c r="K75" s="167"/>
    </row>
    <row r="76" spans="1:14" x14ac:dyDescent="0.2">
      <c r="E76" s="1"/>
      <c r="J76" s="1"/>
      <c r="K76" s="1"/>
    </row>
    <row r="77" spans="1:14" x14ac:dyDescent="0.2">
      <c r="B77" s="55"/>
      <c r="C77" t="s">
        <v>50</v>
      </c>
      <c r="E77" s="1"/>
      <c r="J77" s="1"/>
      <c r="K77" s="1"/>
    </row>
    <row r="78" spans="1:14" x14ac:dyDescent="0.2">
      <c r="C78" s="55" t="s">
        <v>69</v>
      </c>
      <c r="E78" s="56" t="s">
        <v>51</v>
      </c>
      <c r="H78" s="56"/>
      <c r="I78" s="56"/>
      <c r="J78" s="1"/>
      <c r="K78" s="1"/>
    </row>
    <row r="80" spans="1:14" ht="13.5" thickBot="1" x14ac:dyDescent="0.25"/>
    <row r="81" spans="1:9" x14ac:dyDescent="0.2">
      <c r="A81" s="73" t="s">
        <v>26</v>
      </c>
      <c r="B81" s="3"/>
      <c r="C81" s="74"/>
      <c r="D81" s="75"/>
      <c r="E81" s="6" t="s">
        <v>57</v>
      </c>
      <c r="F81" s="6" t="s">
        <v>58</v>
      </c>
      <c r="G81" s="6" t="s">
        <v>59</v>
      </c>
      <c r="H81" s="6" t="s">
        <v>60</v>
      </c>
      <c r="I81" s="6" t="s">
        <v>15</v>
      </c>
    </row>
    <row r="82" spans="1:9" x14ac:dyDescent="0.2">
      <c r="A82" s="14"/>
      <c r="B82" s="7" t="s">
        <v>61</v>
      </c>
      <c r="E82" s="76">
        <v>650</v>
      </c>
      <c r="F82" s="77">
        <v>650</v>
      </c>
      <c r="G82" s="78"/>
      <c r="H82" s="79"/>
      <c r="I82" s="80">
        <f>SUM(E82:H82)</f>
        <v>1300</v>
      </c>
    </row>
    <row r="83" spans="1:9" x14ac:dyDescent="0.2">
      <c r="A83" s="14"/>
      <c r="B83" s="7" t="s">
        <v>70</v>
      </c>
      <c r="E83" s="76">
        <v>527</v>
      </c>
      <c r="F83" s="77">
        <f>141+178+18</f>
        <v>337</v>
      </c>
      <c r="G83" s="78">
        <v>319</v>
      </c>
      <c r="H83" s="79">
        <v>367</v>
      </c>
      <c r="I83" s="80">
        <f>SUM(E83:H83)</f>
        <v>1550</v>
      </c>
    </row>
    <row r="84" spans="1:9" x14ac:dyDescent="0.2">
      <c r="A84" s="14"/>
      <c r="B84" s="7" t="s">
        <v>28</v>
      </c>
      <c r="E84" s="81">
        <v>-480</v>
      </c>
      <c r="F84" s="82">
        <v>-720</v>
      </c>
      <c r="G84" s="83">
        <v>-360</v>
      </c>
      <c r="H84" s="84"/>
      <c r="I84" s="80">
        <f>SUM(E84:H84)</f>
        <v>-1560</v>
      </c>
    </row>
    <row r="85" spans="1:9" x14ac:dyDescent="0.2">
      <c r="A85" s="14"/>
      <c r="B85" s="7"/>
      <c r="E85" s="85">
        <f>SUM(E82:E84)</f>
        <v>697</v>
      </c>
      <c r="F85" s="86">
        <f t="shared" ref="F85:H85" si="2">SUM(F82:F84)</f>
        <v>267</v>
      </c>
      <c r="G85" s="87">
        <f t="shared" si="2"/>
        <v>-41</v>
      </c>
      <c r="H85" s="88">
        <f t="shared" si="2"/>
        <v>367</v>
      </c>
      <c r="I85" s="89">
        <f>SUM(I82:I84)</f>
        <v>1290</v>
      </c>
    </row>
    <row r="86" spans="1:9" x14ac:dyDescent="0.2">
      <c r="A86" s="14"/>
      <c r="B86" s="18" t="s">
        <v>71</v>
      </c>
      <c r="E86" s="76">
        <v>105</v>
      </c>
      <c r="F86" s="77">
        <f>28+36+4</f>
        <v>68</v>
      </c>
      <c r="G86" s="78">
        <v>64</v>
      </c>
      <c r="H86" s="79">
        <v>74</v>
      </c>
      <c r="I86" s="80">
        <f>SUM(E86:H86)</f>
        <v>311</v>
      </c>
    </row>
    <row r="87" spans="1:9" x14ac:dyDescent="0.2">
      <c r="A87" s="14"/>
      <c r="B87" s="18" t="s">
        <v>27</v>
      </c>
      <c r="E87" s="76">
        <v>-103</v>
      </c>
      <c r="F87" s="77"/>
      <c r="G87" s="78"/>
      <c r="H87" s="79"/>
      <c r="I87" s="80">
        <f t="shared" ref="I87" si="3">SUM(E87:H87)</f>
        <v>-103</v>
      </c>
    </row>
    <row r="88" spans="1:9" x14ac:dyDescent="0.2">
      <c r="A88" s="90"/>
      <c r="E88" s="85">
        <f>SUM(E86:E87)</f>
        <v>2</v>
      </c>
      <c r="F88" s="86">
        <f>SUM(F86:F87)</f>
        <v>68</v>
      </c>
      <c r="G88" s="87">
        <f>SUM(G86:G87)</f>
        <v>64</v>
      </c>
      <c r="H88" s="88">
        <f>SUM(H86:H87)</f>
        <v>74</v>
      </c>
      <c r="I88" s="89">
        <f>SUM(I86:I87)</f>
        <v>208</v>
      </c>
    </row>
    <row r="89" spans="1:9" ht="13.5" thickBot="1" x14ac:dyDescent="0.25">
      <c r="A89" s="91"/>
      <c r="B89" s="9" t="s">
        <v>62</v>
      </c>
      <c r="C89" s="92"/>
      <c r="D89" s="93"/>
      <c r="E89" s="94">
        <f>E85+E88</f>
        <v>699</v>
      </c>
      <c r="F89" s="95">
        <f t="shared" ref="F89:I89" si="4">F85+F88</f>
        <v>335</v>
      </c>
      <c r="G89" s="96">
        <f t="shared" si="4"/>
        <v>23</v>
      </c>
      <c r="H89" s="97">
        <f t="shared" si="4"/>
        <v>441</v>
      </c>
      <c r="I89" s="98">
        <f t="shared" si="4"/>
        <v>1498</v>
      </c>
    </row>
  </sheetData>
  <printOptions horizontalCentered="1" gridLines="1" gridLinesSet="0"/>
  <pageMargins left="0" right="0" top="0.39370078740157483" bottom="0" header="0.51181102362204722" footer="0.74803149606299213"/>
  <pageSetup paperSize="9" scale="63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Funds - ward &amp; admin</vt:lpstr>
      <vt:lpstr>'Funds - ward &amp; admin'!Print_Area</vt:lpstr>
      <vt:lpstr>Print_Area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Hanstead</dc:creator>
  <cp:lastModifiedBy>Ian Hanstead</cp:lastModifiedBy>
  <cp:lastPrinted>2024-04-09T13:21:31Z</cp:lastPrinted>
  <dcterms:created xsi:type="dcterms:W3CDTF">2018-10-16T13:57:25Z</dcterms:created>
  <dcterms:modified xsi:type="dcterms:W3CDTF">2024-04-09T13:22:55Z</dcterms:modified>
</cp:coreProperties>
</file>