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8700" activeTab="0"/>
  </bookViews>
  <sheets>
    <sheet name="Sheet1" sheetId="1" r:id="rId1"/>
  </sheets>
  <definedNames>
    <definedName name="_xlnm.Print_Area">'Sheet1'!$A$1:$J$43</definedName>
  </definedNames>
  <calcPr fullCalcOnLoad="1"/>
</workbook>
</file>

<file path=xl/sharedStrings.xml><?xml version="1.0" encoding="utf-8"?>
<sst xmlns="http://schemas.openxmlformats.org/spreadsheetml/2006/main" count="66" uniqueCount="51">
  <si>
    <t>Gussage All Saints</t>
  </si>
  <si>
    <t>Parish Clock Maintenance</t>
  </si>
  <si>
    <t>Total</t>
  </si>
  <si>
    <t>Fountain Water Rates</t>
  </si>
  <si>
    <t>Fountain Maintenance</t>
  </si>
  <si>
    <t>Sub-total</t>
  </si>
  <si>
    <t>Burial Ground Maintenance</t>
  </si>
  <si>
    <t>Parish</t>
  </si>
  <si>
    <t>Fountain Electricity</t>
  </si>
  <si>
    <t>Salt &amp; Grit</t>
  </si>
  <si>
    <t>Hinton Martell &amp; Parva</t>
  </si>
  <si>
    <t>Witchampton &amp; Crichel</t>
  </si>
  <si>
    <t>W'ampton &amp; Crichel</t>
  </si>
  <si>
    <t>Bus Shelters Grass &amp; Maintenance</t>
  </si>
  <si>
    <t>Manswood Seat Grass &amp; Maintenance</t>
  </si>
  <si>
    <t>Fingerposts</t>
  </si>
  <si>
    <t>Millennium Avenue</t>
  </si>
  <si>
    <t>Verges</t>
  </si>
  <si>
    <t>Tax Base Estimate  2019/2020</t>
  </si>
  <si>
    <t>Fountain project</t>
  </si>
  <si>
    <t>Gussage St Michael</t>
  </si>
  <si>
    <t>Less Burial Fees income</t>
  </si>
  <si>
    <t>Overheads to be split over all Wards</t>
  </si>
  <si>
    <t>DAPTC subscription &amp; training</t>
  </si>
  <si>
    <t>Insurance</t>
  </si>
  <si>
    <t>Village hall hire</t>
  </si>
  <si>
    <t>Grants</t>
  </si>
  <si>
    <t>General admin</t>
  </si>
  <si>
    <t>Total precept</t>
  </si>
  <si>
    <t>Hinton</t>
  </si>
  <si>
    <t xml:space="preserve">Club Bus Shelter </t>
  </si>
  <si>
    <t>R &amp; BT Seat Grass &amp; Maint</t>
  </si>
  <si>
    <t>Clerk's salary/PAYE</t>
  </si>
  <si>
    <t>General</t>
  </si>
  <si>
    <t>based on tax base</t>
  </si>
  <si>
    <t>notified 18/12/18</t>
  </si>
  <si>
    <t>from above</t>
  </si>
  <si>
    <t>Crichel</t>
  </si>
  <si>
    <t>Witchampton</t>
  </si>
  <si>
    <t>combined</t>
  </si>
  <si>
    <t>Bus Shelter</t>
  </si>
  <si>
    <t>Grass Cutting</t>
  </si>
  <si>
    <t>Seat</t>
  </si>
  <si>
    <t>WARD EXPENSES, ADMINISTRATION EXPENSES AND PRECEPT 2020/2021</t>
  </si>
  <si>
    <t>Precept and Ward Expenses Allocated Pro-rata 2020/2021</t>
  </si>
  <si>
    <t>Ward      Expenses  2020/21</t>
  </si>
  <si>
    <t>General    Expenses  2020/21</t>
  </si>
  <si>
    <t>Precept Required 2020/21</t>
  </si>
  <si>
    <t xml:space="preserve">Manswood Play Area Rent </t>
  </si>
  <si>
    <t>Noticeboard</t>
  </si>
  <si>
    <t>2020/21 to be confirmed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</si>
</sst>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0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2" fontId="0" fillId="0" borderId="0" xfId="0" applyNumberFormat="1" applyBorder="1" applyAlignment="1">
      <alignment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4" fillId="0" borderId="1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11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 wrapText="1"/>
      <protection locked="0"/>
    </xf>
    <xf numFmtId="3" fontId="0" fillId="0" borderId="0" xfId="0" applyNumberFormat="1" applyAlignment="1">
      <alignment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3" fontId="1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 applyProtection="1">
      <alignment horizontal="right"/>
      <protection locked="0"/>
    </xf>
    <xf numFmtId="3" fontId="0" fillId="0" borderId="12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3" fontId="1" fillId="0" borderId="13" xfId="0" applyNumberFormat="1" applyFont="1" applyFill="1" applyBorder="1" applyAlignment="1" applyProtection="1">
      <alignment horizontal="right"/>
      <protection locked="0"/>
    </xf>
    <xf numFmtId="3" fontId="1" fillId="0" borderId="13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Alignment="1">
      <alignment/>
    </xf>
    <xf numFmtId="3" fontId="0" fillId="0" borderId="14" xfId="0" applyNumberFormat="1" applyFont="1" applyFill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3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>
      <alignment/>
    </xf>
    <xf numFmtId="3" fontId="1" fillId="0" borderId="11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3" fontId="1" fillId="32" borderId="15" xfId="0" applyNumberFormat="1" applyFont="1" applyFill="1" applyBorder="1" applyAlignment="1">
      <alignment/>
    </xf>
    <xf numFmtId="0" fontId="44" fillId="0" borderId="0" xfId="0" applyNumberFormat="1" applyFont="1" applyFill="1" applyBorder="1" applyAlignment="1" applyProtection="1">
      <alignment/>
      <protection locked="0"/>
    </xf>
    <xf numFmtId="0" fontId="44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32" borderId="15" xfId="0" applyNumberFormat="1" applyFont="1" applyFill="1" applyBorder="1" applyAlignment="1" applyProtection="1">
      <alignment/>
      <protection locked="0"/>
    </xf>
    <xf numFmtId="0" fontId="1" fillId="0" borderId="15" xfId="0" applyNumberFormat="1" applyFont="1" applyFill="1" applyBorder="1" applyAlignment="1" applyProtection="1">
      <alignment wrapText="1"/>
      <protection locked="0"/>
    </xf>
    <xf numFmtId="0" fontId="1" fillId="9" borderId="15" xfId="0" applyNumberFormat="1" applyFont="1" applyFill="1" applyBorder="1" applyAlignment="1" applyProtection="1">
      <alignment wrapText="1"/>
      <protection locked="0"/>
    </xf>
    <xf numFmtId="3" fontId="1" fillId="0" borderId="15" xfId="0" applyNumberFormat="1" applyFont="1" applyFill="1" applyBorder="1" applyAlignment="1" applyProtection="1">
      <alignment wrapText="1"/>
      <protection locked="0"/>
    </xf>
    <xf numFmtId="3" fontId="1" fillId="32" borderId="15" xfId="0" applyNumberFormat="1" applyFont="1" applyFill="1" applyBorder="1" applyAlignment="1" applyProtection="1">
      <alignment wrapText="1"/>
      <protection locked="0"/>
    </xf>
    <xf numFmtId="0" fontId="0" fillId="32" borderId="15" xfId="0" applyNumberFormat="1" applyFont="1" applyFill="1" applyBorder="1" applyAlignment="1" applyProtection="1">
      <alignment/>
      <protection locked="0"/>
    </xf>
    <xf numFmtId="2" fontId="1" fillId="0" borderId="15" xfId="0" applyNumberFormat="1" applyFont="1" applyFill="1" applyBorder="1" applyAlignment="1" applyProtection="1">
      <alignment/>
      <protection locked="0"/>
    </xf>
    <xf numFmtId="0" fontId="0" fillId="9" borderId="15" xfId="0" applyNumberFormat="1" applyFont="1" applyFill="1" applyBorder="1" applyAlignment="1" applyProtection="1">
      <alignment/>
      <protection locked="0"/>
    </xf>
    <xf numFmtId="3" fontId="0" fillId="0" borderId="15" xfId="0" applyNumberFormat="1" applyFont="1" applyFill="1" applyBorder="1" applyAlignment="1" applyProtection="1">
      <alignment/>
      <protection locked="0"/>
    </xf>
    <xf numFmtId="3" fontId="1" fillId="32" borderId="15" xfId="0" applyNumberFormat="1" applyFont="1" applyFill="1" applyBorder="1" applyAlignment="1" applyProtection="1">
      <alignment/>
      <protection locked="0"/>
    </xf>
    <xf numFmtId="0" fontId="0" fillId="32" borderId="15" xfId="0" applyNumberFormat="1" applyFont="1" applyFill="1" applyBorder="1" applyAlignment="1" applyProtection="1">
      <alignment wrapText="1"/>
      <protection locked="0"/>
    </xf>
    <xf numFmtId="2" fontId="1" fillId="32" borderId="15" xfId="0" applyNumberFormat="1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9" borderId="15" xfId="0" applyNumberFormat="1" applyFont="1" applyFill="1" applyBorder="1" applyAlignment="1" applyProtection="1">
      <alignment/>
      <protection locked="0"/>
    </xf>
    <xf numFmtId="3" fontId="0" fillId="0" borderId="15" xfId="0" applyNumberFormat="1" applyFill="1" applyBorder="1" applyAlignment="1" applyProtection="1">
      <alignment horizontal="right"/>
      <protection locked="0"/>
    </xf>
    <xf numFmtId="3" fontId="0" fillId="0" borderId="15" xfId="0" applyNumberFormat="1" applyFont="1" applyFill="1" applyBorder="1" applyAlignment="1" applyProtection="1">
      <alignment/>
      <protection locked="0"/>
    </xf>
    <xf numFmtId="0" fontId="4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tabSelected="1" view="pageLayout" workbookViewId="0" topLeftCell="A37">
      <selection activeCell="C66" sqref="C66"/>
    </sheetView>
  </sheetViews>
  <sheetFormatPr defaultColWidth="11.421875" defaultRowHeight="12.75"/>
  <cols>
    <col min="1" max="1" width="19.57421875" style="0" customWidth="1"/>
    <col min="2" max="2" width="11.421875" style="0" customWidth="1"/>
    <col min="3" max="3" width="10.28125" style="0" customWidth="1"/>
    <col min="4" max="7" width="11.57421875" style="18" customWidth="1"/>
    <col min="8" max="8" width="9.28125" style="0" customWidth="1"/>
    <col min="9" max="9" width="10.140625" style="0" customWidth="1"/>
  </cols>
  <sheetData>
    <row r="1" spans="1:7" s="1" customFormat="1" ht="12.75">
      <c r="A1" s="14" t="s">
        <v>43</v>
      </c>
      <c r="D1" s="16"/>
      <c r="E1" s="16"/>
      <c r="F1" s="17"/>
      <c r="G1" s="16"/>
    </row>
    <row r="2" spans="1:7" s="1" customFormat="1" ht="12.75">
      <c r="A2" s="14"/>
      <c r="D2" s="16"/>
      <c r="E2" s="16"/>
      <c r="F2" s="17"/>
      <c r="G2" s="16"/>
    </row>
    <row r="3" spans="1:10" ht="12.75">
      <c r="A3" s="5" t="s">
        <v>0</v>
      </c>
      <c r="I3" s="1"/>
      <c r="J3" s="1"/>
    </row>
    <row r="4" spans="1:10" ht="12.75">
      <c r="A4" s="5"/>
      <c r="B4" t="s">
        <v>9</v>
      </c>
      <c r="E4" s="18">
        <v>0</v>
      </c>
      <c r="I4" s="1"/>
      <c r="J4" s="1"/>
    </row>
    <row r="5" spans="1:10" ht="12.75">
      <c r="A5" s="5"/>
      <c r="B5" t="s">
        <v>17</v>
      </c>
      <c r="E5" s="18">
        <v>0</v>
      </c>
      <c r="I5" s="1"/>
      <c r="J5" s="1"/>
    </row>
    <row r="6" spans="1:10" ht="12.75">
      <c r="A6" s="5"/>
      <c r="B6" t="s">
        <v>15</v>
      </c>
      <c r="E6" s="18">
        <v>600</v>
      </c>
      <c r="I6" s="1"/>
      <c r="J6" s="1"/>
    </row>
    <row r="7" spans="1:10" ht="12.75">
      <c r="A7" s="4"/>
      <c r="B7" s="1" t="s">
        <v>1</v>
      </c>
      <c r="E7" s="19">
        <v>200</v>
      </c>
      <c r="F7" s="20"/>
      <c r="I7" s="1"/>
      <c r="J7" s="1"/>
    </row>
    <row r="8" spans="1:10" ht="13.5" thickBot="1">
      <c r="A8" s="4"/>
      <c r="B8" s="1"/>
      <c r="D8" s="21" t="s">
        <v>2</v>
      </c>
      <c r="E8" s="22">
        <f>SUM(E4:E7)</f>
        <v>800</v>
      </c>
      <c r="F8" s="23">
        <f>E8</f>
        <v>800</v>
      </c>
      <c r="G8" s="24"/>
      <c r="H8" s="40"/>
      <c r="I8" s="1"/>
      <c r="J8" s="1"/>
    </row>
    <row r="9" spans="1:10" ht="12.75">
      <c r="A9" s="4"/>
      <c r="B9" s="1"/>
      <c r="D9" s="24"/>
      <c r="E9" s="25"/>
      <c r="F9" s="20"/>
      <c r="G9" s="24"/>
      <c r="I9" s="1"/>
      <c r="J9" s="1"/>
    </row>
    <row r="10" spans="1:10" ht="12.75">
      <c r="A10" s="10" t="s">
        <v>20</v>
      </c>
      <c r="B10" s="1"/>
      <c r="D10" s="24"/>
      <c r="E10" s="25"/>
      <c r="F10" s="20"/>
      <c r="G10" s="24"/>
      <c r="I10" s="1"/>
      <c r="J10" s="1"/>
    </row>
    <row r="11" spans="2:10" ht="12.75">
      <c r="B11" s="1" t="s">
        <v>9</v>
      </c>
      <c r="D11" s="24"/>
      <c r="E11" s="19">
        <v>75</v>
      </c>
      <c r="F11" s="20"/>
      <c r="G11" s="24"/>
      <c r="I11" s="1"/>
      <c r="J11" s="1"/>
    </row>
    <row r="12" spans="1:10" ht="12.75">
      <c r="A12" s="4"/>
      <c r="B12" s="1" t="s">
        <v>15</v>
      </c>
      <c r="D12" s="24"/>
      <c r="E12" s="19">
        <v>500</v>
      </c>
      <c r="F12" s="20"/>
      <c r="G12" s="24"/>
      <c r="I12" s="1"/>
      <c r="J12" s="1"/>
    </row>
    <row r="13" spans="1:10" ht="12.75">
      <c r="A13" s="4"/>
      <c r="B13" s="41" t="s">
        <v>40</v>
      </c>
      <c r="D13" s="24"/>
      <c r="E13" s="19">
        <v>75</v>
      </c>
      <c r="F13" s="20"/>
      <c r="G13" s="24"/>
      <c r="I13" s="1"/>
      <c r="J13" s="1"/>
    </row>
    <row r="14" spans="1:10" ht="12.75">
      <c r="A14" s="4"/>
      <c r="B14" s="41" t="s">
        <v>41</v>
      </c>
      <c r="D14" s="24"/>
      <c r="E14" s="19">
        <v>225</v>
      </c>
      <c r="F14" s="20"/>
      <c r="G14" s="24"/>
      <c r="I14" s="1"/>
      <c r="J14" s="1"/>
    </row>
    <row r="15" spans="1:10" ht="12.75">
      <c r="A15" s="4"/>
      <c r="B15" s="1" t="s">
        <v>33</v>
      </c>
      <c r="D15" s="24"/>
      <c r="E15" s="19">
        <v>50</v>
      </c>
      <c r="F15" s="20"/>
      <c r="G15" s="24"/>
      <c r="I15" s="1"/>
      <c r="J15" s="1"/>
    </row>
    <row r="16" spans="1:10" ht="13.5" thickBot="1">
      <c r="A16" s="4"/>
      <c r="B16" s="1"/>
      <c r="D16" s="21" t="s">
        <v>2</v>
      </c>
      <c r="E16" s="22">
        <f>SUM(E11:E15)</f>
        <v>925</v>
      </c>
      <c r="F16" s="23">
        <f>E16</f>
        <v>925</v>
      </c>
      <c r="G16" s="24"/>
      <c r="I16" s="1"/>
      <c r="J16" s="1"/>
    </row>
    <row r="17" spans="1:10" ht="12.75">
      <c r="A17" s="4"/>
      <c r="B17" s="1"/>
      <c r="E17" s="25"/>
      <c r="F17" s="20"/>
      <c r="G17" s="24"/>
      <c r="I17" s="1"/>
      <c r="J17" s="1"/>
    </row>
    <row r="18" spans="1:10" ht="12.75">
      <c r="A18" s="5" t="s">
        <v>29</v>
      </c>
      <c r="J18" s="1"/>
    </row>
    <row r="19" spans="1:10" ht="12.75">
      <c r="A19" s="4"/>
      <c r="B19" s="1" t="s">
        <v>3</v>
      </c>
      <c r="E19" s="16">
        <v>75</v>
      </c>
      <c r="J19" s="1"/>
    </row>
    <row r="20" spans="1:10" ht="12.75">
      <c r="A20" s="4"/>
      <c r="B20" s="7" t="s">
        <v>8</v>
      </c>
      <c r="E20" s="16">
        <v>80</v>
      </c>
      <c r="I20" s="2"/>
      <c r="J20" s="1"/>
    </row>
    <row r="21" spans="1:10" ht="12.75">
      <c r="A21" s="4"/>
      <c r="B21" s="7" t="s">
        <v>4</v>
      </c>
      <c r="E21" s="16">
        <v>200</v>
      </c>
      <c r="I21" s="2"/>
      <c r="J21" s="1"/>
    </row>
    <row r="22" spans="1:10" ht="12.75">
      <c r="A22" s="4"/>
      <c r="B22" s="7" t="s">
        <v>19</v>
      </c>
      <c r="E22" s="16">
        <v>500</v>
      </c>
      <c r="I22" s="2"/>
      <c r="J22" s="1"/>
    </row>
    <row r="23" spans="1:10" ht="12.75">
      <c r="A23" s="4"/>
      <c r="B23" s="7" t="s">
        <v>17</v>
      </c>
      <c r="E23" s="16">
        <v>0</v>
      </c>
      <c r="I23" s="2"/>
      <c r="J23" s="1"/>
    </row>
    <row r="24" spans="1:10" ht="12.75">
      <c r="A24" s="4"/>
      <c r="B24" s="13" t="s">
        <v>49</v>
      </c>
      <c r="E24" s="16">
        <v>50</v>
      </c>
      <c r="I24" s="2"/>
      <c r="J24" s="1"/>
    </row>
    <row r="25" spans="1:10" ht="12.75">
      <c r="A25" s="4"/>
      <c r="B25" s="7" t="s">
        <v>15</v>
      </c>
      <c r="E25" s="16">
        <v>1000</v>
      </c>
      <c r="I25" s="2"/>
      <c r="J25" s="1"/>
    </row>
    <row r="26" spans="1:10" ht="12.75">
      <c r="A26" s="4"/>
      <c r="B26" s="7" t="s">
        <v>42</v>
      </c>
      <c r="E26" s="16">
        <v>50</v>
      </c>
      <c r="I26" s="2"/>
      <c r="J26" s="1"/>
    </row>
    <row r="27" spans="1:10" ht="13.5" thickBot="1">
      <c r="A27" s="4"/>
      <c r="B27" s="7" t="s">
        <v>9</v>
      </c>
      <c r="E27" s="16">
        <v>0</v>
      </c>
      <c r="I27" s="2"/>
      <c r="J27" s="1"/>
    </row>
    <row r="28" spans="1:10" ht="13.5" thickBot="1">
      <c r="A28" s="4"/>
      <c r="D28" s="26" t="s">
        <v>2</v>
      </c>
      <c r="E28" s="27">
        <f>SUM(E19:E27)</f>
        <v>1955</v>
      </c>
      <c r="F28" s="23">
        <f>E28</f>
        <v>1955</v>
      </c>
      <c r="H28" s="40"/>
      <c r="I28" s="1"/>
      <c r="J28" s="1"/>
    </row>
    <row r="29" spans="1:10" ht="12.75">
      <c r="A29" s="4"/>
      <c r="D29" s="28"/>
      <c r="E29" s="16"/>
      <c r="F29" s="20"/>
      <c r="I29" s="1"/>
      <c r="J29" s="1"/>
    </row>
    <row r="30" spans="1:10" ht="12.75">
      <c r="A30" s="5" t="s">
        <v>11</v>
      </c>
      <c r="B30" s="3"/>
      <c r="C30" s="3"/>
      <c r="E30" s="16"/>
      <c r="I30" s="1"/>
      <c r="J30" s="1"/>
    </row>
    <row r="31" spans="1:10" ht="12.75">
      <c r="A31" s="5"/>
      <c r="B31" s="3" t="s">
        <v>9</v>
      </c>
      <c r="C31" s="3"/>
      <c r="E31" s="16">
        <v>0</v>
      </c>
      <c r="I31" s="1"/>
      <c r="J31" s="1"/>
    </row>
    <row r="32" spans="1:10" ht="12.75">
      <c r="A32" s="5"/>
      <c r="B32" s="3" t="s">
        <v>17</v>
      </c>
      <c r="C32" s="3"/>
      <c r="E32" s="16">
        <v>0</v>
      </c>
      <c r="I32" s="1"/>
      <c r="J32" s="1"/>
    </row>
    <row r="33" spans="1:10" s="9" customFormat="1" ht="12.75">
      <c r="A33" s="5"/>
      <c r="B33" s="1" t="s">
        <v>30</v>
      </c>
      <c r="C33" s="1"/>
      <c r="D33" s="29"/>
      <c r="E33" s="16">
        <v>120</v>
      </c>
      <c r="F33" s="29"/>
      <c r="G33" s="29"/>
      <c r="I33" s="1"/>
      <c r="J33" s="1"/>
    </row>
    <row r="34" spans="1:10" ht="12.75">
      <c r="A34" s="4"/>
      <c r="B34" s="13" t="s">
        <v>48</v>
      </c>
      <c r="E34" s="16">
        <v>1</v>
      </c>
      <c r="I34" s="1"/>
      <c r="J34" s="1"/>
    </row>
    <row r="35" spans="1:10" ht="12.75">
      <c r="A35" s="4"/>
      <c r="B35" s="1" t="s">
        <v>6</v>
      </c>
      <c r="E35" s="16">
        <v>1150</v>
      </c>
      <c r="I35" s="1"/>
      <c r="J35" s="1"/>
    </row>
    <row r="36" spans="1:10" ht="12.75">
      <c r="A36" s="4"/>
      <c r="B36" s="1" t="s">
        <v>31</v>
      </c>
      <c r="E36" s="16">
        <v>120</v>
      </c>
      <c r="I36" s="1"/>
      <c r="J36" s="1"/>
    </row>
    <row r="37" spans="1:10" ht="12.75">
      <c r="A37" s="4"/>
      <c r="B37" s="8" t="s">
        <v>13</v>
      </c>
      <c r="E37" s="16">
        <v>700</v>
      </c>
      <c r="I37" s="1"/>
      <c r="J37" s="1"/>
    </row>
    <row r="38" spans="1:10" ht="12.75">
      <c r="A38" s="4"/>
      <c r="B38" s="1" t="s">
        <v>14</v>
      </c>
      <c r="E38" s="16">
        <v>143</v>
      </c>
      <c r="I38" s="1"/>
      <c r="J38" s="1"/>
    </row>
    <row r="39" spans="1:10" ht="12.75">
      <c r="A39" s="4"/>
      <c r="B39" s="1" t="s">
        <v>16</v>
      </c>
      <c r="E39" s="16">
        <v>0</v>
      </c>
      <c r="I39" s="1"/>
      <c r="J39" s="1"/>
    </row>
    <row r="40" spans="1:10" ht="12.75">
      <c r="A40" s="4"/>
      <c r="B40" s="1" t="s">
        <v>15</v>
      </c>
      <c r="E40" s="30">
        <v>2000</v>
      </c>
      <c r="I40" s="1"/>
      <c r="J40" s="1"/>
    </row>
    <row r="41" spans="1:10" ht="12.75">
      <c r="A41" s="4"/>
      <c r="D41" s="19" t="s">
        <v>5</v>
      </c>
      <c r="E41" s="16">
        <f>SUM(E31:E40)</f>
        <v>4234</v>
      </c>
      <c r="F41" s="31"/>
      <c r="I41" s="1"/>
      <c r="J41" s="1"/>
    </row>
    <row r="42" spans="1:10" ht="13.5" thickBot="1">
      <c r="A42" s="4"/>
      <c r="B42" s="1" t="s">
        <v>21</v>
      </c>
      <c r="E42" s="16">
        <v>-1200</v>
      </c>
      <c r="H42" s="40"/>
      <c r="I42" s="1"/>
      <c r="J42" s="1"/>
    </row>
    <row r="43" spans="1:10" ht="13.5" thickBot="1">
      <c r="A43" s="4"/>
      <c r="D43" s="26" t="s">
        <v>2</v>
      </c>
      <c r="E43" s="27">
        <f>SUM(E41+E42)</f>
        <v>3034</v>
      </c>
      <c r="F43" s="32">
        <f>E43</f>
        <v>3034</v>
      </c>
      <c r="G43" s="33"/>
      <c r="I43" s="1"/>
      <c r="J43" s="1"/>
    </row>
    <row r="44" spans="4:7" s="1" customFormat="1" ht="12.75">
      <c r="D44" s="16"/>
      <c r="E44" s="16"/>
      <c r="F44" s="16"/>
      <c r="G44" s="16"/>
    </row>
    <row r="45" spans="1:7" s="1" customFormat="1" ht="12.75">
      <c r="A45" s="1" t="s">
        <v>22</v>
      </c>
      <c r="D45" s="16"/>
      <c r="E45" s="16"/>
      <c r="F45" s="16"/>
      <c r="G45" s="16"/>
    </row>
    <row r="46" spans="2:7" s="1" customFormat="1" ht="12.75">
      <c r="B46" s="1" t="s">
        <v>32</v>
      </c>
      <c r="D46" s="16"/>
      <c r="E46" s="16">
        <v>5500</v>
      </c>
      <c r="F46" s="16"/>
      <c r="G46" s="16"/>
    </row>
    <row r="47" spans="2:7" s="1" customFormat="1" ht="12.75">
      <c r="B47" s="1" t="s">
        <v>23</v>
      </c>
      <c r="D47" s="16"/>
      <c r="E47" s="16">
        <v>1250</v>
      </c>
      <c r="F47" s="16"/>
      <c r="G47" s="16"/>
    </row>
    <row r="48" spans="2:7" s="1" customFormat="1" ht="12.75">
      <c r="B48" s="1" t="s">
        <v>24</v>
      </c>
      <c r="D48" s="16"/>
      <c r="E48" s="16">
        <v>600</v>
      </c>
      <c r="F48" s="16"/>
      <c r="G48" s="16"/>
    </row>
    <row r="49" spans="2:7" s="1" customFormat="1" ht="12.75">
      <c r="B49" s="1" t="s">
        <v>25</v>
      </c>
      <c r="D49" s="16"/>
      <c r="E49" s="16">
        <v>130</v>
      </c>
      <c r="F49" s="16"/>
      <c r="G49" s="16"/>
    </row>
    <row r="50" spans="2:7" s="1" customFormat="1" ht="12.75">
      <c r="B50" s="1" t="s">
        <v>26</v>
      </c>
      <c r="D50" s="16"/>
      <c r="E50" s="16">
        <v>200</v>
      </c>
      <c r="F50" s="16"/>
      <c r="G50" s="16"/>
    </row>
    <row r="51" spans="2:7" s="1" customFormat="1" ht="13.5" thickBot="1">
      <c r="B51" s="1" t="s">
        <v>27</v>
      </c>
      <c r="D51" s="16"/>
      <c r="E51" s="16">
        <v>3795</v>
      </c>
      <c r="F51" s="16"/>
      <c r="G51" s="16"/>
    </row>
    <row r="52" spans="4:8" s="1" customFormat="1" ht="13.5" thickBot="1">
      <c r="D52" s="26" t="s">
        <v>2</v>
      </c>
      <c r="E52" s="27">
        <f>SUM(E46:E51)</f>
        <v>11475</v>
      </c>
      <c r="F52" s="32">
        <f>E52</f>
        <v>11475</v>
      </c>
      <c r="G52" s="16"/>
      <c r="H52" s="39"/>
    </row>
    <row r="53" spans="4:7" s="1" customFormat="1" ht="12.75">
      <c r="D53" s="16"/>
      <c r="E53" s="16"/>
      <c r="F53" s="16"/>
      <c r="G53" s="16"/>
    </row>
    <row r="54" spans="1:7" s="14" customFormat="1" ht="13.5" thickBot="1">
      <c r="A54" s="15" t="s">
        <v>28</v>
      </c>
      <c r="B54" s="15"/>
      <c r="C54" s="15"/>
      <c r="D54" s="34"/>
      <c r="E54" s="34"/>
      <c r="F54" s="34">
        <f>SUM(F3:F52)</f>
        <v>18189</v>
      </c>
      <c r="G54" s="35"/>
    </row>
    <row r="55" spans="4:7" s="1" customFormat="1" ht="12.75">
      <c r="D55" s="16"/>
      <c r="E55" s="16"/>
      <c r="F55" s="16"/>
      <c r="G55" s="16"/>
    </row>
    <row r="56" spans="1:7" s="11" customFormat="1" ht="15.75">
      <c r="A56" s="12" t="s">
        <v>44</v>
      </c>
      <c r="D56" s="31"/>
      <c r="E56" s="31"/>
      <c r="F56" s="31"/>
      <c r="G56" s="31"/>
    </row>
    <row r="57" spans="1:7" s="11" customFormat="1" ht="38.25">
      <c r="A57" s="42" t="s">
        <v>7</v>
      </c>
      <c r="B57" s="43"/>
      <c r="C57" s="44" t="s">
        <v>18</v>
      </c>
      <c r="D57" s="45" t="s">
        <v>45</v>
      </c>
      <c r="E57" s="45" t="s">
        <v>46</v>
      </c>
      <c r="F57" s="46" t="s">
        <v>47</v>
      </c>
      <c r="G57" s="31"/>
    </row>
    <row r="58" spans="1:7" s="11" customFormat="1" ht="12.75">
      <c r="A58" s="47" t="s">
        <v>0</v>
      </c>
      <c r="B58" s="48"/>
      <c r="C58" s="49">
        <v>118.8</v>
      </c>
      <c r="D58" s="50">
        <f>F8</f>
        <v>800</v>
      </c>
      <c r="E58" s="50">
        <f>ROUND($F$52/$C$62*C58,0)</f>
        <v>1856</v>
      </c>
      <c r="F58" s="51">
        <f>SUM(D58:E58)</f>
        <v>2656</v>
      </c>
      <c r="G58" s="35"/>
    </row>
    <row r="59" spans="1:7" s="11" customFormat="1" ht="12.75">
      <c r="A59" s="52" t="s">
        <v>20</v>
      </c>
      <c r="B59" s="48"/>
      <c r="C59" s="49">
        <v>100.3</v>
      </c>
      <c r="D59" s="50">
        <f>F16</f>
        <v>925</v>
      </c>
      <c r="E59" s="50">
        <f>ROUND($F$52/$C$62*C59,0)</f>
        <v>1567</v>
      </c>
      <c r="F59" s="51">
        <f>SUM(D59:E59)</f>
        <v>2492</v>
      </c>
      <c r="G59" s="35"/>
    </row>
    <row r="60" spans="1:7" s="11" customFormat="1" ht="12.75">
      <c r="A60" s="47" t="s">
        <v>10</v>
      </c>
      <c r="B60" s="48"/>
      <c r="C60" s="49">
        <v>210.8</v>
      </c>
      <c r="D60" s="50">
        <f>F28</f>
        <v>1955</v>
      </c>
      <c r="E60" s="50">
        <f>ROUND($F$52/$C$62*C60,0)</f>
        <v>3293</v>
      </c>
      <c r="F60" s="51">
        <f>SUM(D60:E60)</f>
        <v>5248</v>
      </c>
      <c r="G60" s="35"/>
    </row>
    <row r="61" spans="1:8" s="11" customFormat="1" ht="12" customHeight="1">
      <c r="A61" s="52" t="s">
        <v>12</v>
      </c>
      <c r="B61" s="48"/>
      <c r="C61" s="49">
        <v>304.6</v>
      </c>
      <c r="D61" s="50">
        <f>F43</f>
        <v>3034</v>
      </c>
      <c r="E61" s="50">
        <f>ROUND($F$52/$C$62*C61,0)</f>
        <v>4759</v>
      </c>
      <c r="F61" s="51">
        <f>SUM(D61:E61)</f>
        <v>7793</v>
      </c>
      <c r="G61" s="35"/>
      <c r="H61" s="6"/>
    </row>
    <row r="62" spans="1:7" s="11" customFormat="1" ht="12.75">
      <c r="A62" s="53" t="s">
        <v>2</v>
      </c>
      <c r="B62" s="54"/>
      <c r="C62" s="55">
        <f>SUM(C58:C61)</f>
        <v>734.5</v>
      </c>
      <c r="D62" s="56">
        <f>SUM(D58:D61)</f>
        <v>6714</v>
      </c>
      <c r="E62" s="57">
        <f>SUM(E58:E61)</f>
        <v>11475</v>
      </c>
      <c r="F62" s="51">
        <f>SUM(F58:F61)</f>
        <v>18189</v>
      </c>
      <c r="G62" s="35"/>
    </row>
    <row r="64" ht="12.75">
      <c r="C64" t="s">
        <v>34</v>
      </c>
    </row>
    <row r="65" ht="12.75">
      <c r="C65" t="s">
        <v>35</v>
      </c>
    </row>
    <row r="66" ht="12.75">
      <c r="C66" s="58" t="s">
        <v>50</v>
      </c>
    </row>
    <row r="67" ht="12.75">
      <c r="A67" t="s">
        <v>36</v>
      </c>
    </row>
    <row r="68" spans="1:6" ht="12.75">
      <c r="A68" s="36" t="s">
        <v>37</v>
      </c>
      <c r="B68" s="36"/>
      <c r="C68" s="36">
        <v>111.3</v>
      </c>
      <c r="D68" s="37">
        <f>SUM(D61/304.6*111.3)</f>
        <v>1108.6152330925802</v>
      </c>
      <c r="E68" s="37">
        <f>SUM(E61/304.6*111.3)</f>
        <v>1738.9254760341428</v>
      </c>
      <c r="F68" s="38">
        <f>SUM(D68:E68)</f>
        <v>2847.540709126723</v>
      </c>
    </row>
    <row r="69" spans="1:6" ht="12.75">
      <c r="A69" s="36" t="s">
        <v>38</v>
      </c>
      <c r="B69" s="36"/>
      <c r="C69" s="36">
        <v>193.3</v>
      </c>
      <c r="D69" s="37">
        <f>SUM(D61/304.6*193.3)</f>
        <v>1925.3847669074196</v>
      </c>
      <c r="E69" s="37">
        <f>SUM(E61/304.6*193.3)</f>
        <v>3020.0745239658568</v>
      </c>
      <c r="F69" s="38">
        <f>SUM(D69:E69)</f>
        <v>4945.459290873277</v>
      </c>
    </row>
    <row r="70" spans="1:6" ht="12.75">
      <c r="A70" s="36" t="s">
        <v>39</v>
      </c>
      <c r="B70" s="36"/>
      <c r="C70" s="36">
        <f>SUM(C68:C69)</f>
        <v>304.6</v>
      </c>
      <c r="D70" s="37">
        <v>3621</v>
      </c>
      <c r="E70" s="37">
        <v>4920</v>
      </c>
      <c r="F70" s="37">
        <v>8541</v>
      </c>
    </row>
  </sheetData>
  <sheetProtection/>
  <printOptions gridLines="1" horizontalCentered="1"/>
  <pageMargins left="0" right="0" top="0.3937007874015748" bottom="0" header="0.5118110236220472" footer="0.7480314960629921"/>
  <pageSetup fitToHeight="1" fitToWidth="1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 of Allen PC</dc:creator>
  <cp:keywords/>
  <dc:description/>
  <cp:lastModifiedBy>Ian Hanstead</cp:lastModifiedBy>
  <cp:lastPrinted>2019-11-11T15:53:22Z</cp:lastPrinted>
  <dcterms:created xsi:type="dcterms:W3CDTF">2006-10-25T13:53:42Z</dcterms:created>
  <dcterms:modified xsi:type="dcterms:W3CDTF">2019-12-02T11:16:56Z</dcterms:modified>
  <cp:category/>
  <cp:version/>
  <cp:contentType/>
  <cp:contentStatus/>
</cp:coreProperties>
</file>